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3.- 3er trimestre 2025 fideicomiso\"/>
    </mc:Choice>
  </mc:AlternateContent>
  <xr:revisionPtr revIDLastSave="0" documentId="13_ncr:1_{D4E15BF6-F9F6-47CB-9C1C-88C734A82E16}" xr6:coauthVersionLast="47" xr6:coauthVersionMax="47" xr10:uidLastSave="{00000000-0000-0000-0000-000000000000}"/>
  <bookViews>
    <workbookView xWindow="-108" yWindow="-108" windowWidth="23256" windowHeight="13896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8" i="5" l="1"/>
  <c r="A1" i="4" l="1"/>
  <c r="A1" i="3"/>
  <c r="A3" i="8"/>
  <c r="C63" i="5"/>
  <c r="C62" i="5" s="1"/>
  <c r="C49" i="5" s="1"/>
  <c r="D138" i="5" l="1"/>
  <c r="D49" i="5"/>
  <c r="D63" i="5"/>
  <c r="D62" i="5" s="1"/>
  <c r="D29" i="5"/>
  <c r="D44" i="5" s="1"/>
  <c r="D16" i="5"/>
  <c r="C16" i="5" l="1"/>
  <c r="C182" i="3"/>
  <c r="C181" i="3" s="1"/>
  <c r="C133" i="3"/>
  <c r="C123" i="3" s="1"/>
  <c r="C113" i="3"/>
  <c r="C103" i="3"/>
  <c r="C96" i="3"/>
  <c r="C95" i="3"/>
  <c r="C83" i="3"/>
  <c r="C69" i="3" s="1"/>
  <c r="C64" i="3"/>
  <c r="C57" i="3" s="1"/>
  <c r="C36" i="3"/>
  <c r="C10" i="3"/>
  <c r="C94" i="3" l="1"/>
  <c r="C9" i="3"/>
  <c r="A3" i="3" l="1"/>
  <c r="A3" i="2"/>
  <c r="E1" i="3"/>
  <c r="H3" i="8"/>
  <c r="H2" i="8"/>
  <c r="H1" i="8"/>
  <c r="A1" i="8"/>
  <c r="C31" i="7"/>
  <c r="C8" i="7"/>
  <c r="C16" i="6"/>
  <c r="C8" i="6"/>
  <c r="C21" i="6" s="1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3" i="7"/>
  <c r="A3" i="6"/>
  <c r="A3" i="5"/>
  <c r="A3" i="4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<sst xmlns="http://schemas.openxmlformats.org/spreadsheetml/2006/main" count="832" uniqueCount="589">
  <si>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</si>
  <si>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</si>
  <si>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</si>
  <si>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</si>
  <si>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</si>
  <si>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</si>
  <si>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</si>
  <si>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</si>
  <si>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</si>
  <si>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</si>
  <si>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</si>
  <si>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</si>
  <si>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</si>
  <si>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</si>
  <si>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</si>
  <si>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</si>
  <si>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</si>
  <si>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</si>
  <si>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</si>
  <si>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</si>
  <si>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</si>
  <si>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</si>
  <si>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</si>
  <si>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</si>
  <si>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</si>
  <si>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</si>
  <si>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</si>
  <si>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</si>
  <si>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</si>
  <si>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</si>
  <si>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</si>
  <si>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</si>
  <si>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</si>
  <si>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</si>
  <si>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</si>
  <si>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</si>
  <si>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</si>
  <si>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</si>
  <si>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</si>
  <si>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</si>
  <si>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</si>
  <si>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</si>
  <si>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</si>
  <si>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</si>
  <si>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</si>
  <si>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</si>
  <si>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</si>
  <si>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</si>
  <si>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</si>
  <si>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</si>
  <si>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</si>
  <si>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</si>
  <si>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</si>
  <si>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</si>
  <si>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</si>
  <si>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</si>
  <si>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</si>
  <si>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</si>
  <si>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</si>
  <si>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</si>
  <si>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</si>
  <si>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</si>
  <si>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</si>
  <si>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</si>
  <si>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</si>
  <si>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</si>
  <si>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</si>
  <si>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</si>
  <si>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</si>
  <si>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</si>
  <si>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</si>
  <si>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</si>
  <si>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</si>
  <si>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</si>
  <si>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</si>
  <si>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</si>
  <si>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</si>
  <si>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</si>
  <si>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</si>
  <si>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</si>
  <si>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</si>
  <si>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</si>
  <si>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</si>
  <si>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</si>
  <si>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</si>
  <si>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</si>
  <si>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</si>
  <si>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</si>
  <si>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</si>
  <si>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</si>
  <si>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</si>
  <si>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</si>
  <si>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</si>
  <si>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</si>
  <si>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</si>
  <si>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</si>
  <si>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</si>
  <si>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</si>
  <si>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</si>
  <si>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</si>
  <si>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</si>
  <si>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</si>
  <si>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</si>
  <si>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</si>
  <si>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</si>
  <si>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</si>
  <si>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</si>
  <si>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</si>
  <si>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</si>
  <si>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</si>
  <si>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</si>
  <si>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</si>
  <si>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</si>
  <si>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</si>
  <si>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</si>
  <si>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</si>
  <si>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</si>
  <si>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</si>
  <si>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</si>
  <si>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</si>
  <si>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</si>
  <si>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</si>
  <si>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</si>
  <si>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</si>
  <si>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</si>
  <si>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</si>
  <si>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</si>
  <si>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</si>
  <si>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</si>
  <si>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</si>
  <si>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</si>
  <si>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</si>
  <si>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</si>
  <si>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</si>
  <si>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</si>
  <si>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</si>
  <si>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</si>
  <si>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</si>
  <si>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</si>
  <si>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</si>
  <si>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</si>
  <si>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</si>
  <si>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</si>
  <si>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</si>
  <si>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</si>
  <si>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</si>
  <si>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</si>
  <si>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</si>
  <si>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</si>
  <si>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</si>
  <si>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</si>
  <si>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</si>
  <si>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</si>
  <si>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</si>
  <si>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</si>
  <si>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</si>
  <si>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</si>
  <si>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</si>
  <si>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</si>
  <si>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</si>
  <si>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</si>
  <si>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</si>
  <si>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</si>
  <si>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</si>
  <si>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</si>
  <si>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</si>
  <si>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</si>
  <si>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</si>
  <si>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</si>
  <si>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</si>
  <si>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</si>
  <si>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</si>
  <si>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</si>
  <si>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</si>
  <si>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</si>
  <si>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</si>
  <si>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</si>
  <si>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</si>
  <si>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</si>
  <si>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</si>
  <si>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</si>
  <si>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</si>
  <si>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</si>
  <si>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</si>
  <si>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</si>
  <si>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</si>
  <si>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</si>
  <si>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</si>
  <si>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</si>
  <si>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</si>
  <si>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</si>
  <si>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</si>
  <si>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</si>
  <si>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</si>
  <si>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</si>
  <si>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</si>
  <si>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</si>
  <si>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</si>
  <si>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</si>
  <si>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</si>
  <si>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</si>
  <si>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</si>
  <si>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</si>
  <si>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</si>
  <si>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</si>
  <si>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</si>
  <si>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</si>
  <si>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</si>
  <si>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</si>
  <si>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</si>
  <si>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</si>
  <si>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</si>
  <si>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</si>
  <si>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</si>
  <si>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</si>
  <si>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</si>
  <si>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</si>
  <si>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</si>
  <si>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</si>
  <si>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</si>
  <si>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</si>
  <si>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</si>
  <si>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</si>
  <si>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</si>
  <si>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</si>
  <si>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</si>
  <si>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</si>
  <si>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</si>
  <si>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</si>
  <si>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</si>
  <si>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</si>
  <si>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</si>
  <si>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</si>
  <si>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</si>
  <si>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</si>
  <si>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</si>
  <si>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</si>
  <si>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</si>
  <si>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</si>
  <si>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</si>
  <si>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</si>
  <si>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</si>
  <si>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</si>
  <si>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</si>
  <si>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</si>
  <si>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</si>
  <si>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</si>
  <si>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</si>
  <si>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</si>
  <si>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</si>
  <si>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</si>
  <si>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</si>
  <si>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</si>
  <si>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</si>
  <si>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</si>
  <si>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</si>
  <si>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</si>
  <si>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</si>
  <si>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</si>
  <si>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</si>
  <si>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</si>
  <si>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</si>
  <si>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</si>
  <si>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</si>
  <si>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</si>
  <si>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</si>
  <si>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</si>
  <si>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</si>
  <si>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</si>
  <si>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</si>
  <si>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</si>
  <si>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</si>
  <si>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</si>
  <si>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</si>
  <si>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</si>
  <si>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</si>
  <si>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</si>
  <si>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</si>
  <si>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</si>
  <si>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</si>
  <si>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</si>
  <si>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</si>
  <si>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</si>
  <si>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</si>
  <si>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</si>
  <si>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</si>
  <si>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</si>
  <si>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</si>
  <si>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</si>
  <si>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</si>
  <si>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</si>
  <si>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</si>
  <si>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</si>
  <si>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</si>
  <si>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</si>
  <si>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</si>
  <si>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</si>
  <si>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</si>
  <si>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</si>
  <si>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</si>
  <si>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</si>
  <si>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</si>
  <si>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</si>
  <si>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</si>
  <si>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</si>
  <si>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</si>
  <si>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</si>
  <si>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</si>
  <si>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</si>
  <si>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</si>
  <si>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</si>
  <si>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</si>
  <si>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</si>
  <si>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</si>
  <si>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</si>
  <si>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</si>
  <si>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</si>
  <si>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</si>
  <si>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</si>
  <si>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</si>
  <si>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</si>
  <si>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</si>
  <si>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</si>
  <si>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</si>
  <si>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</si>
  <si>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</si>
  <si>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</si>
  <si>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</si>
  <si>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</si>
  <si>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</si>
  <si>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</si>
  <si>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</si>
  <si>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</si>
  <si>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</si>
  <si>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</si>
  <si>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</si>
  <si>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</si>
  <si>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</si>
  <si>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</si>
  <si>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</si>
  <si>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</si>
  <si>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</si>
  <si>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</si>
  <si>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</si>
  <si>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</si>
  <si>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</si>
  <si>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</si>
  <si>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</si>
  <si>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</si>
  <si>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</si>
  <si>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</si>
  <si>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</si>
  <si>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</si>
  <si>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</si>
  <si>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</si>
  <si>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</si>
  <si>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</si>
  <si>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</si>
  <si>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</si>
  <si>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</si>
  <si>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</si>
  <si>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</si>
  <si>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</si>
  <si>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</si>
  <si>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</si>
  <si>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</si>
  <si>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</si>
  <si>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</si>
  <si>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</si>
  <si>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</si>
  <si>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</si>
  <si>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</si>
  <si>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</si>
  <si>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</si>
  <si>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</si>
  <si>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</si>
  <si>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</si>
  <si>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</si>
  <si>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</si>
  <si>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</si>
  <si>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</si>
  <si>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</si>
  <si>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</si>
  <si>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</si>
  <si>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</si>
  <si>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</si>
  <si>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</si>
  <si>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</si>
  <si>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</si>
  <si>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</si>
  <si>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</si>
  <si>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</si>
  <si>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</si>
  <si>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</si>
  <si>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</si>
  <si>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</si>
  <si>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</si>
  <si>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</si>
  <si>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</si>
  <si>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</si>
  <si>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</si>
  <si>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</si>
  <si>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</si>
  <si>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</si>
  <si>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</si>
  <si>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</si>
  <si>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</si>
  <si>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</si>
  <si>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</si>
  <si>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</si>
  <si>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</si>
  <si>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</si>
  <si>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</si>
  <si>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</si>
  <si>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</si>
  <si>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</si>
  <si>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</si>
  <si>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</si>
  <si>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</si>
  <si>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</si>
  <si>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</si>
  <si>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</si>
  <si>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</si>
  <si>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</si>
  <si>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</si>
  <si>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</si>
  <si>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</si>
  <si>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</si>
  <si>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</si>
  <si>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</si>
  <si>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</si>
  <si>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</si>
  <si>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</si>
  <si>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</si>
  <si>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</si>
  <si>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</si>
  <si>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</si>
  <si>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</si>
  <si>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</si>
  <si>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</si>
  <si>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</si>
  <si>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</si>
  <si>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</si>
  <si>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</si>
  <si>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</si>
  <si>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</si>
  <si>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</si>
  <si>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</si>
  <si>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</si>
  <si>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</si>
  <si>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</si>
  <si>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</si>
  <si>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</si>
  <si>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</si>
  <si>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</si>
  <si>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</si>
  <si>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</si>
  <si>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</si>
  <si>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</si>
  <si>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</si>
  <si>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</si>
  <si>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</si>
  <si>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</si>
  <si>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</si>
  <si>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</si>
  <si>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</si>
  <si>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</si>
  <si>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</si>
  <si>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</si>
  <si>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</si>
  <si>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</si>
  <si>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</si>
  <si>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</si>
  <si>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</si>
  <si>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</si>
  <si>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</si>
  <si>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</si>
  <si>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</si>
  <si>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</si>
  <si>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</si>
  <si>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</si>
  <si>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</si>
  <si>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</si>
  <si>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</si>
  <si>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</si>
  <si>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</si>
  <si>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</si>
  <si>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</si>
  <si>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</si>
  <si>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</si>
  <si>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</si>
  <si>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</si>
  <si>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</si>
  <si>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</si>
  <si>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</si>
  <si>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</si>
  <si>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</si>
  <si>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</si>
  <si>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</si>
  <si>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</si>
  <si>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</si>
  <si>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</si>
  <si>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</si>
  <si>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</si>
  <si>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</si>
  <si>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</si>
  <si>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</si>
  <si>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</si>
  <si>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</si>
  <si>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</si>
  <si>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</si>
  <si>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</si>
  <si>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</si>
  <si>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</si>
  <si>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</si>
  <si>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</si>
  <si>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</si>
  <si>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</si>
  <si>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</si>
  <si>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</si>
  <si>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</si>
  <si>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</si>
  <si>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</si>
  <si>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</si>
  <si>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</si>
  <si>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</si>
  <si>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</si>
  <si>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</si>
  <si>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</si>
  <si>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</si>
  <si>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</si>
  <si>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</si>
  <si>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</si>
  <si>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</si>
  <si>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</si>
  <si>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</si>
  <si>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</si>
  <si>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</si>
  <si>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</si>
  <si>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</si>
  <si>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</si>
  <si>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</si>
  <si>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</si>
  <si>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</si>
  <si>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</si>
  <si>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</si>
  <si>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</si>
  <si>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</si>
  <si>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</si>
  <si>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</si>
  <si>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</si>
  <si>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</si>
  <si>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</si>
  <si>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</si>
  <si>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</si>
  <si>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</si>
  <si>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</si>
  <si>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</si>
  <si>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</si>
  <si>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</si>
  <si>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</si>
  <si>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</si>
  <si>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</si>
  <si>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</si>
  <si>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</si>
  <si>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</si>
  <si>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</si>
  <si>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</si>
  <si>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</si>
  <si>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</si>
  <si>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</si>
  <si>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</si>
  <si>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</si>
  <si>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</si>
  <si>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</si>
  <si>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</si>
  <si>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</si>
  <si>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</si>
  <si>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</si>
  <si>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</si>
  <si>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</si>
  <si>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</si>
  <si>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</si>
  <si>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</si>
  <si>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</si>
  <si>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</si>
  <si>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Fideicomiso Promoción Juvenil 129747</t>
  </si>
  <si>
    <t>Trimestral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</si>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</sst>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3" fillId="0" borderId="9"/>
  </cellStyleXfs>
  <cellXfs count="129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11" fillId="0" borderId="0" xfId="0" applyNumberFormat="1" applyFont="1"/>
    <xf numFmtId="4" fontId="12" fillId="0" borderId="0" xfId="0" applyNumberFormat="1" applyFont="1"/>
    <xf numFmtId="4" fontId="6" fillId="0" borderId="9" xfId="1" applyNumberFormat="1" applyFon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  <xf numFmtId="4" fontId="0" fillId="0" borderId="0" xfId="0" applyNumberFormat="1"/>
  </cellXfs>
  <cellStyles count="2">
    <cellStyle name="Normal" xfId="0" builtinId="0"/>
    <cellStyle name="Normal 2 3" xfId="1" xr:uid="{F2F38682-3E55-4627-9130-C89005FD6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46</xdr:row>
      <xdr:rowOff>38100</xdr:rowOff>
    </xdr:from>
    <xdr:to>
      <xdr:col>1</xdr:col>
      <xdr:colOff>4458381</xdr:colOff>
      <xdr:row>52</xdr:row>
      <xdr:rowOff>181154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056C1A-EE0A-486F-9B4A-1B4FBD15C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362700"/>
          <a:ext cx="4877481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14.77734375" customWidth="1"/>
    <col min="2" max="2" width="73.77734375" customWidth="1"/>
    <col min="3" max="26" width="12.77734375" customWidth="1"/>
  </cols>
  <sheetData>
    <row r="1" spans="1:4" ht="11.25" customHeight="1" x14ac:dyDescent="0.3">
      <c r="A1" s="108" t="s">
        <v>586</v>
      </c>
      <c r="B1" s="109"/>
      <c r="C1" s="66" t="s">
        <v>0</v>
      </c>
      <c r="D1" s="67">
        <v>2025</v>
      </c>
    </row>
    <row r="2" spans="1:4" ht="11.25" customHeight="1" x14ac:dyDescent="0.3">
      <c r="A2" s="110" t="s">
        <v>1</v>
      </c>
      <c r="B2" s="111"/>
      <c r="C2" s="68" t="s">
        <v>2</v>
      </c>
      <c r="D2" s="69" t="s">
        <v>587</v>
      </c>
    </row>
    <row r="3" spans="1:4" ht="11.25" customHeight="1" x14ac:dyDescent="0.3">
      <c r="A3" s="110" t="s">
        <v>588</v>
      </c>
      <c r="B3" s="111"/>
      <c r="C3" s="68" t="s">
        <v>3</v>
      </c>
      <c r="D3" s="70">
        <v>3</v>
      </c>
    </row>
    <row r="4" spans="1:4" ht="11.25" customHeight="1" x14ac:dyDescent="0.3">
      <c r="A4" s="112" t="s">
        <v>4</v>
      </c>
      <c r="B4" s="113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6" t="s">
        <v>65</v>
      </c>
      <c r="B45" s="10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sqref="A1:C1"/>
    </sheetView>
  </sheetViews>
  <sheetFormatPr baseColWidth="10" defaultColWidth="14.44140625" defaultRowHeight="15" customHeight="1" x14ac:dyDescent="0.3"/>
  <cols>
    <col min="1" max="1" width="10" customWidth="1"/>
    <col min="2" max="2" width="72.77734375" customWidth="1"/>
    <col min="3" max="3" width="15.77734375" customWidth="1"/>
    <col min="4" max="4" width="11.21875" customWidth="1"/>
    <col min="5" max="5" width="14" customWidth="1"/>
    <col min="6" max="26" width="9.21875" customWidth="1"/>
  </cols>
  <sheetData>
    <row r="1" spans="1:5" ht="11.25" customHeight="1" x14ac:dyDescent="0.3">
      <c r="A1" s="114" t="str">
        <f>'Notas a los Edos Financieros'!A1</f>
        <v>Fideicomiso Promoción Juvenil 129747</v>
      </c>
      <c r="B1" s="115"/>
      <c r="C1" s="115"/>
      <c r="D1" s="81" t="s">
        <v>0</v>
      </c>
      <c r="E1" s="75">
        <f>'Notas a los Edos Financieros'!D1</f>
        <v>2025</v>
      </c>
    </row>
    <row r="2" spans="1:5" ht="11.25" customHeight="1" x14ac:dyDescent="0.3">
      <c r="A2" s="114" t="s">
        <v>66</v>
      </c>
      <c r="B2" s="115"/>
      <c r="C2" s="115"/>
      <c r="D2" s="81" t="s">
        <v>2</v>
      </c>
      <c r="E2" s="75" t="str">
        <f>'Notas a los Edos Financieros'!D2</f>
        <v>Trimestral</v>
      </c>
    </row>
    <row r="3" spans="1:5" ht="11.25" customHeight="1" x14ac:dyDescent="0.3">
      <c r="A3" s="114" t="str">
        <f>'Notas a los Edos Financieros'!A3</f>
        <v>Del 01 de Enero al 30 de Septiembre del 2025</v>
      </c>
      <c r="B3" s="115"/>
      <c r="C3" s="115"/>
      <c r="D3" s="81" t="s">
        <v>3</v>
      </c>
      <c r="E3" s="75">
        <f>'Notas a los Edos Financieros'!D3</f>
        <v>3</v>
      </c>
    </row>
    <row r="4" spans="1:5" ht="11.25" customHeight="1" x14ac:dyDescent="0.3">
      <c r="A4" s="114" t="s">
        <v>4</v>
      </c>
      <c r="B4" s="115"/>
      <c r="C4" s="115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7" t="s">
        <v>68</v>
      </c>
      <c r="B7" s="77"/>
      <c r="C7" s="77"/>
      <c r="D7" s="83"/>
      <c r="E7" s="77"/>
    </row>
    <row r="8" spans="1:5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3">
      <c r="A9" s="18">
        <v>4000</v>
      </c>
      <c r="B9" s="19" t="s">
        <v>10</v>
      </c>
      <c r="C9" s="20">
        <f>+C10+C57+C69</f>
        <v>171.45</v>
      </c>
      <c r="D9" s="21"/>
      <c r="E9" s="13"/>
    </row>
    <row r="10" spans="1:5" ht="9.75" customHeight="1" x14ac:dyDescent="0.3">
      <c r="A10" s="18">
        <v>4100</v>
      </c>
      <c r="B10" s="19" t="s">
        <v>74</v>
      </c>
      <c r="C10" s="20">
        <f>+C11+C21+C27+C30+C36+C39+C48</f>
        <v>0</v>
      </c>
      <c r="D10" s="21"/>
      <c r="E10" s="13"/>
    </row>
    <row r="11" spans="1:5" ht="11.25" customHeight="1" x14ac:dyDescent="0.3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3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3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3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3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3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3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3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3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3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3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3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3">
      <c r="A36" s="18">
        <v>4150</v>
      </c>
      <c r="B36" s="19" t="s">
        <v>100</v>
      </c>
      <c r="C36" s="20">
        <f>+C37+C38</f>
        <v>0</v>
      </c>
      <c r="D36" s="21" t="str">
        <f t="shared" ref="D36:D38" si="4">IFERROR(C36/$C$36,"")</f>
        <v/>
      </c>
      <c r="E36" s="13"/>
    </row>
    <row r="37" spans="1:5" ht="9.75" customHeight="1" x14ac:dyDescent="0.3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3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3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3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3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 t="str">
        <f t="shared" ref="D48:D56" si="6">IFERROR(C48/$C$48,"")</f>
        <v/>
      </c>
      <c r="E48" s="13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 t="str">
        <f t="shared" si="6"/>
        <v/>
      </c>
      <c r="E49" s="13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 t="str">
        <f t="shared" si="6"/>
        <v/>
      </c>
      <c r="E50" s="13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 t="str">
        <f t="shared" si="6"/>
        <v/>
      </c>
      <c r="E51" s="13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 t="str">
        <f t="shared" si="6"/>
        <v/>
      </c>
      <c r="E52" s="13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 t="str">
        <f t="shared" si="6"/>
        <v/>
      </c>
      <c r="E53" s="13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 t="str">
        <f t="shared" si="6"/>
        <v/>
      </c>
      <c r="E54" s="13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 t="str">
        <f t="shared" si="6"/>
        <v/>
      </c>
      <c r="E55" s="13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 t="str">
        <f t="shared" si="6"/>
        <v/>
      </c>
      <c r="E56" s="13"/>
    </row>
    <row r="57" spans="1:5" ht="9.75" customHeight="1" x14ac:dyDescent="0.3">
      <c r="A57" s="18">
        <v>4200</v>
      </c>
      <c r="B57" s="25" t="s">
        <v>120</v>
      </c>
      <c r="C57" s="20">
        <f>+C58+C64</f>
        <v>0</v>
      </c>
      <c r="D57" s="21"/>
      <c r="E57" s="13"/>
    </row>
    <row r="58" spans="1:5" ht="9.75" customHeight="1" x14ac:dyDescent="0.3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3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3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3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3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3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3">
      <c r="A64" s="18">
        <v>4220</v>
      </c>
      <c r="B64" s="19" t="s">
        <v>127</v>
      </c>
      <c r="C64" s="20">
        <f>+SUM(C65:C68)</f>
        <v>0</v>
      </c>
      <c r="D64" s="21" t="str">
        <f t="shared" ref="D64:D68" si="8">IFERROR(C64/$C$64,"")</f>
        <v/>
      </c>
      <c r="E64" s="13"/>
    </row>
    <row r="65" spans="1:5" ht="9.75" customHeight="1" x14ac:dyDescent="0.3">
      <c r="A65" s="22">
        <v>4221</v>
      </c>
      <c r="B65" s="1" t="s">
        <v>128</v>
      </c>
      <c r="C65" s="23">
        <v>0</v>
      </c>
      <c r="D65" s="21" t="str">
        <f t="shared" si="8"/>
        <v/>
      </c>
      <c r="E65" s="13"/>
    </row>
    <row r="66" spans="1:5" ht="9.75" customHeight="1" x14ac:dyDescent="0.3">
      <c r="A66" s="22">
        <v>4223</v>
      </c>
      <c r="B66" s="1" t="s">
        <v>129</v>
      </c>
      <c r="C66" s="23">
        <v>0</v>
      </c>
      <c r="D66" s="21" t="str">
        <f t="shared" si="8"/>
        <v/>
      </c>
      <c r="E66" s="13"/>
    </row>
    <row r="67" spans="1:5" ht="9.75" customHeight="1" x14ac:dyDescent="0.3">
      <c r="A67" s="22">
        <v>4225</v>
      </c>
      <c r="B67" s="1" t="s">
        <v>130</v>
      </c>
      <c r="C67" s="23">
        <v>0</v>
      </c>
      <c r="D67" s="21" t="str">
        <f t="shared" si="8"/>
        <v/>
      </c>
      <c r="E67" s="13"/>
    </row>
    <row r="68" spans="1:5" ht="9.75" customHeight="1" x14ac:dyDescent="0.3">
      <c r="A68" s="22">
        <v>4227</v>
      </c>
      <c r="B68" s="1" t="s">
        <v>131</v>
      </c>
      <c r="C68" s="23">
        <v>0</v>
      </c>
      <c r="D68" s="21" t="str">
        <f t="shared" si="8"/>
        <v/>
      </c>
      <c r="E68" s="13"/>
    </row>
    <row r="69" spans="1:5" ht="9.75" customHeight="1" x14ac:dyDescent="0.3">
      <c r="A69" s="26">
        <v>4300</v>
      </c>
      <c r="B69" s="19" t="s">
        <v>132</v>
      </c>
      <c r="C69" s="20">
        <f>+C70+C73+C79+C81+C83</f>
        <v>171.45</v>
      </c>
      <c r="D69" s="21"/>
      <c r="E69" s="1"/>
    </row>
    <row r="70" spans="1:5" ht="9.75" customHeight="1" x14ac:dyDescent="0.3">
      <c r="A70" s="26">
        <v>4310</v>
      </c>
      <c r="B70" s="19" t="s">
        <v>133</v>
      </c>
      <c r="C70" s="20">
        <v>171.45</v>
      </c>
      <c r="D70" s="21">
        <f t="shared" ref="D70:D72" si="9">IFERROR(C70/$C$70,"")</f>
        <v>1</v>
      </c>
      <c r="E70" s="1"/>
    </row>
    <row r="71" spans="1:5" ht="9.75" customHeight="1" x14ac:dyDescent="0.3">
      <c r="A71" s="16">
        <v>4311</v>
      </c>
      <c r="B71" s="1" t="s">
        <v>134</v>
      </c>
      <c r="C71" s="23">
        <v>171.45</v>
      </c>
      <c r="D71" s="21">
        <f t="shared" si="9"/>
        <v>1</v>
      </c>
      <c r="E71" s="1"/>
    </row>
    <row r="72" spans="1:5" ht="9.75" customHeight="1" x14ac:dyDescent="0.3">
      <c r="A72" s="16">
        <v>4319</v>
      </c>
      <c r="B72" s="1" t="s">
        <v>135</v>
      </c>
      <c r="C72" s="23">
        <v>0</v>
      </c>
      <c r="D72" s="21">
        <f t="shared" si="9"/>
        <v>0</v>
      </c>
      <c r="E72" s="1"/>
    </row>
    <row r="73" spans="1:5" ht="9.75" customHeight="1" x14ac:dyDescent="0.3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3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3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3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3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3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3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3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3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3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3">
      <c r="A83" s="26">
        <v>4390</v>
      </c>
      <c r="B83" s="19" t="s">
        <v>144</v>
      </c>
      <c r="C83" s="20">
        <f>+SUM(C84:C90)</f>
        <v>0</v>
      </c>
      <c r="D83" s="21" t="str">
        <f t="shared" ref="D83:D90" si="13">IFERROR(C83/$C$83,"")</f>
        <v/>
      </c>
      <c r="E83" s="1"/>
    </row>
    <row r="84" spans="1:5" ht="9.75" customHeight="1" x14ac:dyDescent="0.3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5" ht="9.75" customHeight="1" x14ac:dyDescent="0.3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5" ht="9.75" customHeight="1" x14ac:dyDescent="0.3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5" ht="9.75" customHeight="1" x14ac:dyDescent="0.3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5" ht="9.75" customHeight="1" x14ac:dyDescent="0.3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5" ht="9.75" customHeight="1" x14ac:dyDescent="0.3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5" ht="9.75" customHeight="1" x14ac:dyDescent="0.3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5" ht="9.75" customHeight="1" x14ac:dyDescent="0.3">
      <c r="A91" s="13"/>
      <c r="B91" s="13"/>
      <c r="C91" s="13"/>
      <c r="D91" s="17"/>
      <c r="E91" s="13"/>
    </row>
    <row r="92" spans="1:5" ht="9.75" customHeight="1" x14ac:dyDescent="0.3">
      <c r="A92" s="77" t="s">
        <v>151</v>
      </c>
      <c r="B92" s="77"/>
      <c r="C92" s="77"/>
      <c r="D92" s="83"/>
      <c r="E92" s="77"/>
    </row>
    <row r="93" spans="1:5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3">
      <c r="A94" s="26">
        <v>5000</v>
      </c>
      <c r="B94" s="19" t="s">
        <v>12</v>
      </c>
      <c r="C94" s="20">
        <f>+C95+C123+C156+C166+C181+C210</f>
        <v>22451.56</v>
      </c>
      <c r="D94" s="21"/>
      <c r="E94" s="1"/>
    </row>
    <row r="95" spans="1:5" ht="9.75" customHeight="1" x14ac:dyDescent="0.3">
      <c r="A95" s="26">
        <v>5100</v>
      </c>
      <c r="B95" s="19" t="s">
        <v>152</v>
      </c>
      <c r="C95" s="20">
        <f>+C96+C103+C113</f>
        <v>0</v>
      </c>
      <c r="D95" s="21"/>
      <c r="E95" s="1"/>
    </row>
    <row r="96" spans="1:5" ht="9.75" customHeight="1" x14ac:dyDescent="0.3">
      <c r="A96" s="26">
        <v>5110</v>
      </c>
      <c r="B96" s="19" t="s">
        <v>153</v>
      </c>
      <c r="C96" s="20">
        <f>+SUM(C97:C102)</f>
        <v>0</v>
      </c>
      <c r="D96" s="21" t="str">
        <f t="shared" ref="D96:D102" si="14">IFERROR(C96/$C$96,"")</f>
        <v/>
      </c>
      <c r="E96" s="1"/>
    </row>
    <row r="97" spans="1:5" ht="9.75" customHeight="1" x14ac:dyDescent="0.3">
      <c r="A97" s="16">
        <v>5111</v>
      </c>
      <c r="B97" s="1" t="s">
        <v>154</v>
      </c>
      <c r="C97" s="23">
        <v>0</v>
      </c>
      <c r="D97" s="21" t="str">
        <f t="shared" si="14"/>
        <v/>
      </c>
      <c r="E97" s="1"/>
    </row>
    <row r="98" spans="1:5" ht="9.75" customHeight="1" x14ac:dyDescent="0.3">
      <c r="A98" s="16">
        <v>5112</v>
      </c>
      <c r="B98" s="1" t="s">
        <v>155</v>
      </c>
      <c r="C98" s="23">
        <v>0</v>
      </c>
      <c r="D98" s="21" t="str">
        <f t="shared" si="14"/>
        <v/>
      </c>
      <c r="E98" s="1"/>
    </row>
    <row r="99" spans="1:5" ht="9.75" customHeight="1" x14ac:dyDescent="0.3">
      <c r="A99" s="16">
        <v>5113</v>
      </c>
      <c r="B99" s="1" t="s">
        <v>156</v>
      </c>
      <c r="C99" s="23">
        <v>0</v>
      </c>
      <c r="D99" s="21" t="str">
        <f t="shared" si="14"/>
        <v/>
      </c>
      <c r="E99" s="1"/>
    </row>
    <row r="100" spans="1:5" ht="9.75" customHeight="1" x14ac:dyDescent="0.3">
      <c r="A100" s="16">
        <v>5114</v>
      </c>
      <c r="B100" s="1" t="s">
        <v>157</v>
      </c>
      <c r="C100" s="23">
        <v>0</v>
      </c>
      <c r="D100" s="21" t="str">
        <f t="shared" si="14"/>
        <v/>
      </c>
      <c r="E100" s="1"/>
    </row>
    <row r="101" spans="1:5" ht="11.25" customHeight="1" x14ac:dyDescent="0.3">
      <c r="A101" s="16">
        <v>5115</v>
      </c>
      <c r="B101" s="1" t="s">
        <v>158</v>
      </c>
      <c r="C101" s="23">
        <v>0</v>
      </c>
      <c r="D101" s="21" t="str">
        <f t="shared" si="14"/>
        <v/>
      </c>
      <c r="E101" s="1"/>
    </row>
    <row r="102" spans="1:5" ht="9.75" customHeight="1" x14ac:dyDescent="0.3">
      <c r="A102" s="16">
        <v>5116</v>
      </c>
      <c r="B102" s="1" t="s">
        <v>159</v>
      </c>
      <c r="C102" s="23">
        <v>0</v>
      </c>
      <c r="D102" s="21" t="str">
        <f t="shared" si="14"/>
        <v/>
      </c>
      <c r="E102" s="1"/>
    </row>
    <row r="103" spans="1:5" ht="9.75" customHeight="1" x14ac:dyDescent="0.3">
      <c r="A103" s="26">
        <v>5120</v>
      </c>
      <c r="B103" s="19" t="s">
        <v>160</v>
      </c>
      <c r="C103" s="20">
        <f>+SUM(C104:C112)</f>
        <v>0</v>
      </c>
      <c r="D103" s="21" t="str">
        <f t="shared" ref="D103:D112" si="15">IFERROR(C103/$C$103,"")</f>
        <v/>
      </c>
      <c r="E103" s="1"/>
    </row>
    <row r="104" spans="1:5" ht="9.75" customHeight="1" x14ac:dyDescent="0.3">
      <c r="A104" s="16">
        <v>5121</v>
      </c>
      <c r="B104" s="1" t="s">
        <v>161</v>
      </c>
      <c r="C104" s="23">
        <v>0</v>
      </c>
      <c r="D104" s="21" t="str">
        <f t="shared" si="15"/>
        <v/>
      </c>
      <c r="E104" s="1"/>
    </row>
    <row r="105" spans="1:5" ht="9.75" customHeight="1" x14ac:dyDescent="0.3">
      <c r="A105" s="16">
        <v>5122</v>
      </c>
      <c r="B105" s="1" t="s">
        <v>162</v>
      </c>
      <c r="C105" s="23">
        <v>0</v>
      </c>
      <c r="D105" s="21" t="str">
        <f t="shared" si="15"/>
        <v/>
      </c>
      <c r="E105" s="1"/>
    </row>
    <row r="106" spans="1:5" ht="9.75" customHeight="1" x14ac:dyDescent="0.3">
      <c r="A106" s="16">
        <v>5123</v>
      </c>
      <c r="B106" s="1" t="s">
        <v>163</v>
      </c>
      <c r="C106" s="23">
        <v>0</v>
      </c>
      <c r="D106" s="21" t="str">
        <f t="shared" si="15"/>
        <v/>
      </c>
      <c r="E106" s="1"/>
    </row>
    <row r="107" spans="1:5" ht="9.75" customHeight="1" x14ac:dyDescent="0.3">
      <c r="A107" s="16">
        <v>5124</v>
      </c>
      <c r="B107" s="1" t="s">
        <v>164</v>
      </c>
      <c r="C107" s="23">
        <v>0</v>
      </c>
      <c r="D107" s="21" t="str">
        <f t="shared" si="15"/>
        <v/>
      </c>
      <c r="E107" s="1"/>
    </row>
    <row r="108" spans="1:5" ht="9.75" customHeight="1" x14ac:dyDescent="0.3">
      <c r="A108" s="16">
        <v>5125</v>
      </c>
      <c r="B108" s="1" t="s">
        <v>165</v>
      </c>
      <c r="C108" s="23">
        <v>0</v>
      </c>
      <c r="D108" s="21" t="str">
        <f t="shared" si="15"/>
        <v/>
      </c>
      <c r="E108" s="1"/>
    </row>
    <row r="109" spans="1:5" ht="9.75" customHeight="1" x14ac:dyDescent="0.3">
      <c r="A109" s="16">
        <v>5126</v>
      </c>
      <c r="B109" s="1" t="s">
        <v>166</v>
      </c>
      <c r="C109" s="23">
        <v>0</v>
      </c>
      <c r="D109" s="21" t="str">
        <f t="shared" si="15"/>
        <v/>
      </c>
      <c r="E109" s="1"/>
    </row>
    <row r="110" spans="1:5" ht="9.75" customHeight="1" x14ac:dyDescent="0.3">
      <c r="A110" s="16">
        <v>5127</v>
      </c>
      <c r="B110" s="1" t="s">
        <v>167</v>
      </c>
      <c r="C110" s="23">
        <v>0</v>
      </c>
      <c r="D110" s="21" t="str">
        <f t="shared" si="15"/>
        <v/>
      </c>
      <c r="E110" s="1"/>
    </row>
    <row r="111" spans="1:5" ht="9.75" customHeight="1" x14ac:dyDescent="0.3">
      <c r="A111" s="16">
        <v>5128</v>
      </c>
      <c r="B111" s="1" t="s">
        <v>168</v>
      </c>
      <c r="C111" s="23">
        <v>0</v>
      </c>
      <c r="D111" s="21" t="str">
        <f t="shared" si="15"/>
        <v/>
      </c>
      <c r="E111" s="1"/>
    </row>
    <row r="112" spans="1:5" ht="9.75" customHeight="1" x14ac:dyDescent="0.3">
      <c r="A112" s="16">
        <v>5129</v>
      </c>
      <c r="B112" s="1" t="s">
        <v>169</v>
      </c>
      <c r="C112" s="23">
        <v>0</v>
      </c>
      <c r="D112" s="21" t="str">
        <f t="shared" si="15"/>
        <v/>
      </c>
      <c r="E112" s="1"/>
    </row>
    <row r="113" spans="1:5" ht="9.75" customHeight="1" x14ac:dyDescent="0.3">
      <c r="A113" s="26">
        <v>5130</v>
      </c>
      <c r="B113" s="19" t="s">
        <v>170</v>
      </c>
      <c r="C113" s="20">
        <f>+SUM(C114:C122)</f>
        <v>0</v>
      </c>
      <c r="D113" s="21" t="str">
        <f t="shared" ref="D113:D122" si="16">IFERROR(C113/$C$113,"")</f>
        <v/>
      </c>
      <c r="E113" s="1"/>
    </row>
    <row r="114" spans="1:5" ht="9.75" customHeight="1" x14ac:dyDescent="0.3">
      <c r="A114" s="16">
        <v>5131</v>
      </c>
      <c r="B114" s="1" t="s">
        <v>171</v>
      </c>
      <c r="C114" s="23">
        <v>0</v>
      </c>
      <c r="D114" s="21" t="str">
        <f t="shared" si="16"/>
        <v/>
      </c>
      <c r="E114" s="1"/>
    </row>
    <row r="115" spans="1:5" ht="9.75" customHeight="1" x14ac:dyDescent="0.3">
      <c r="A115" s="16">
        <v>5132</v>
      </c>
      <c r="B115" s="1" t="s">
        <v>172</v>
      </c>
      <c r="C115" s="23">
        <v>0</v>
      </c>
      <c r="D115" s="21" t="str">
        <f t="shared" si="16"/>
        <v/>
      </c>
      <c r="E115" s="1"/>
    </row>
    <row r="116" spans="1:5" ht="9.75" customHeight="1" x14ac:dyDescent="0.3">
      <c r="A116" s="16">
        <v>5133</v>
      </c>
      <c r="B116" s="1" t="s">
        <v>173</v>
      </c>
      <c r="C116" s="23">
        <v>0</v>
      </c>
      <c r="D116" s="21" t="str">
        <f t="shared" si="16"/>
        <v/>
      </c>
      <c r="E116" s="1"/>
    </row>
    <row r="117" spans="1:5" ht="9.75" customHeight="1" x14ac:dyDescent="0.3">
      <c r="A117" s="16">
        <v>5134</v>
      </c>
      <c r="B117" s="1" t="s">
        <v>174</v>
      </c>
      <c r="C117" s="23">
        <v>0</v>
      </c>
      <c r="D117" s="21" t="str">
        <f t="shared" si="16"/>
        <v/>
      </c>
      <c r="E117" s="1"/>
    </row>
    <row r="118" spans="1:5" ht="9.75" customHeight="1" x14ac:dyDescent="0.3">
      <c r="A118" s="16">
        <v>5135</v>
      </c>
      <c r="B118" s="1" t="s">
        <v>175</v>
      </c>
      <c r="C118" s="23">
        <v>0</v>
      </c>
      <c r="D118" s="21" t="str">
        <f t="shared" si="16"/>
        <v/>
      </c>
      <c r="E118" s="1"/>
    </row>
    <row r="119" spans="1:5" ht="9.75" customHeight="1" x14ac:dyDescent="0.3">
      <c r="A119" s="16">
        <v>5136</v>
      </c>
      <c r="B119" s="1" t="s">
        <v>176</v>
      </c>
      <c r="C119" s="23">
        <v>0</v>
      </c>
      <c r="D119" s="21" t="str">
        <f t="shared" si="16"/>
        <v/>
      </c>
      <c r="E119" s="1"/>
    </row>
    <row r="120" spans="1:5" ht="9.75" customHeight="1" x14ac:dyDescent="0.3">
      <c r="A120" s="16">
        <v>5137</v>
      </c>
      <c r="B120" s="1" t="s">
        <v>177</v>
      </c>
      <c r="C120" s="23">
        <v>0</v>
      </c>
      <c r="D120" s="21" t="str">
        <f t="shared" si="16"/>
        <v/>
      </c>
      <c r="E120" s="1"/>
    </row>
    <row r="121" spans="1:5" ht="9.75" customHeight="1" x14ac:dyDescent="0.3">
      <c r="A121" s="16">
        <v>5138</v>
      </c>
      <c r="B121" s="1" t="s">
        <v>178</v>
      </c>
      <c r="C121" s="23">
        <v>0</v>
      </c>
      <c r="D121" s="21" t="str">
        <f t="shared" si="16"/>
        <v/>
      </c>
      <c r="E121" s="1"/>
    </row>
    <row r="122" spans="1:5" ht="9.75" customHeight="1" x14ac:dyDescent="0.3">
      <c r="A122" s="16">
        <v>5139</v>
      </c>
      <c r="B122" s="1" t="s">
        <v>179</v>
      </c>
      <c r="C122" s="23">
        <v>0</v>
      </c>
      <c r="D122" s="21" t="str">
        <f t="shared" si="16"/>
        <v/>
      </c>
      <c r="E122" s="1"/>
    </row>
    <row r="123" spans="1:5" ht="9.75" customHeight="1" x14ac:dyDescent="0.3">
      <c r="A123" s="26">
        <v>5200</v>
      </c>
      <c r="B123" s="19" t="s">
        <v>180</v>
      </c>
      <c r="C123" s="20">
        <f>+C124+C127+C130+C133+C138+C142+C145+C147+C153</f>
        <v>0</v>
      </c>
      <c r="D123" s="21"/>
      <c r="E123" s="1"/>
    </row>
    <row r="124" spans="1:5" ht="9.75" customHeight="1" x14ac:dyDescent="0.3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</row>
    <row r="125" spans="1:5" ht="9.75" customHeight="1" x14ac:dyDescent="0.3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3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3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ht="9.75" customHeight="1" x14ac:dyDescent="0.3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3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3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ht="9.75" customHeight="1" x14ac:dyDescent="0.3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3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3">
      <c r="A133" s="26">
        <v>5240</v>
      </c>
      <c r="B133" s="19" t="s">
        <v>189</v>
      </c>
      <c r="C133" s="20">
        <f>+SUM(C134:C137)</f>
        <v>0</v>
      </c>
      <c r="D133" s="21" t="str">
        <f t="shared" ref="D133:D137" si="20">IFERROR(C133/$C$133,"")</f>
        <v/>
      </c>
      <c r="E133" s="1"/>
    </row>
    <row r="134" spans="1:5" ht="9.75" customHeight="1" x14ac:dyDescent="0.3">
      <c r="A134" s="16">
        <v>5241</v>
      </c>
      <c r="B134" s="1" t="s">
        <v>190</v>
      </c>
      <c r="C134" s="23">
        <v>0</v>
      </c>
      <c r="D134" s="21" t="str">
        <f t="shared" si="20"/>
        <v/>
      </c>
      <c r="E134" s="1"/>
    </row>
    <row r="135" spans="1:5" ht="9.75" customHeight="1" x14ac:dyDescent="0.3">
      <c r="A135" s="16">
        <v>5242</v>
      </c>
      <c r="B135" s="1" t="s">
        <v>191</v>
      </c>
      <c r="C135" s="23">
        <v>0</v>
      </c>
      <c r="D135" s="21" t="str">
        <f t="shared" si="20"/>
        <v/>
      </c>
      <c r="E135" s="1"/>
    </row>
    <row r="136" spans="1:5" ht="9.75" customHeight="1" x14ac:dyDescent="0.3">
      <c r="A136" s="16">
        <v>5243</v>
      </c>
      <c r="B136" s="1" t="s">
        <v>192</v>
      </c>
      <c r="C136" s="23">
        <v>0</v>
      </c>
      <c r="D136" s="21" t="str">
        <f t="shared" si="20"/>
        <v/>
      </c>
      <c r="E136" s="1"/>
    </row>
    <row r="137" spans="1:5" ht="9.75" customHeight="1" x14ac:dyDescent="0.3">
      <c r="A137" s="16">
        <v>5244</v>
      </c>
      <c r="B137" s="1" t="s">
        <v>193</v>
      </c>
      <c r="C137" s="23">
        <v>0</v>
      </c>
      <c r="D137" s="21" t="str">
        <f t="shared" si="20"/>
        <v/>
      </c>
      <c r="E137" s="1"/>
    </row>
    <row r="138" spans="1:5" ht="9.75" customHeight="1" x14ac:dyDescent="0.3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ht="9.75" customHeight="1" x14ac:dyDescent="0.3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3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3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3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3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3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3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3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3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3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3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3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3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3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3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3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3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3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3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3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3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3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3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3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3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3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3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3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3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3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3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3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3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3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3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3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3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3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3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3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3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3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3">
      <c r="A181" s="26">
        <v>5500</v>
      </c>
      <c r="B181" s="19" t="s">
        <v>232</v>
      </c>
      <c r="C181" s="20">
        <f>+C182</f>
        <v>22451.56</v>
      </c>
      <c r="D181" s="21"/>
      <c r="E181" s="1"/>
    </row>
    <row r="182" spans="1:5" ht="9.75" customHeight="1" x14ac:dyDescent="0.3">
      <c r="A182" s="26">
        <v>5510</v>
      </c>
      <c r="B182" s="19" t="s">
        <v>233</v>
      </c>
      <c r="C182" s="20">
        <f>+SUM(C183:C190)</f>
        <v>22451.56</v>
      </c>
      <c r="D182" s="21">
        <f t="shared" ref="D182:D190" si="34">IFERROR(C182/$C$182,"")</f>
        <v>1</v>
      </c>
      <c r="E182" s="1"/>
    </row>
    <row r="183" spans="1:5" ht="9.75" customHeight="1" x14ac:dyDescent="0.3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ht="9.75" customHeight="1" x14ac:dyDescent="0.3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9.75" customHeight="1" x14ac:dyDescent="0.3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</row>
    <row r="186" spans="1:5" ht="9.75" customHeight="1" x14ac:dyDescent="0.3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</row>
    <row r="187" spans="1:5" ht="9.75" customHeight="1" x14ac:dyDescent="0.3">
      <c r="A187" s="16">
        <v>5515</v>
      </c>
      <c r="B187" s="1" t="s">
        <v>238</v>
      </c>
      <c r="C187" s="23">
        <v>22451.56</v>
      </c>
      <c r="D187" s="21">
        <f t="shared" si="34"/>
        <v>1</v>
      </c>
      <c r="E187" s="1"/>
    </row>
    <row r="188" spans="1:5" ht="9.75" customHeight="1" x14ac:dyDescent="0.3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</row>
    <row r="189" spans="1:5" ht="9.75" customHeight="1" x14ac:dyDescent="0.3">
      <c r="A189" s="16">
        <v>5517</v>
      </c>
      <c r="B189" s="1" t="s">
        <v>240</v>
      </c>
      <c r="C189" s="23">
        <v>0</v>
      </c>
      <c r="D189" s="21">
        <f t="shared" si="34"/>
        <v>0</v>
      </c>
      <c r="E189" s="1"/>
    </row>
    <row r="190" spans="1:5" ht="9.75" customHeight="1" x14ac:dyDescent="0.3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"/>
    </row>
    <row r="191" spans="1:5" ht="9.75" customHeight="1" x14ac:dyDescent="0.3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3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ht="9.75" customHeight="1" x14ac:dyDescent="0.3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ht="9.75" customHeight="1" x14ac:dyDescent="0.3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3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</row>
    <row r="196" spans="1:5" ht="9.75" customHeight="1" x14ac:dyDescent="0.3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</row>
    <row r="197" spans="1:5" ht="9.75" customHeight="1" x14ac:dyDescent="0.3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</row>
    <row r="198" spans="1:5" ht="9.75" customHeight="1" x14ac:dyDescent="0.3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</row>
    <row r="199" spans="1:5" ht="9.75" customHeight="1" x14ac:dyDescent="0.3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</row>
    <row r="200" spans="1:5" ht="9.75" customHeight="1" x14ac:dyDescent="0.3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</row>
    <row r="201" spans="1:5" ht="9.75" customHeight="1" x14ac:dyDescent="0.3">
      <c r="A201" s="16">
        <v>5591</v>
      </c>
      <c r="B201" s="1" t="s">
        <v>252</v>
      </c>
      <c r="C201" s="23">
        <v>0</v>
      </c>
      <c r="D201" s="21" t="str">
        <f t="shared" si="37"/>
        <v/>
      </c>
      <c r="E201" s="1"/>
    </row>
    <row r="202" spans="1:5" ht="9.75" customHeight="1" x14ac:dyDescent="0.3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</row>
    <row r="203" spans="1:5" ht="9.75" customHeight="1" x14ac:dyDescent="0.3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</row>
    <row r="204" spans="1:5" ht="9.75" customHeight="1" x14ac:dyDescent="0.3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</row>
    <row r="205" spans="1:5" ht="9.75" customHeight="1" x14ac:dyDescent="0.3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</row>
    <row r="206" spans="1:5" ht="9.75" customHeight="1" x14ac:dyDescent="0.3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</row>
    <row r="207" spans="1:5" ht="9.75" customHeight="1" x14ac:dyDescent="0.3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</row>
    <row r="208" spans="1:5" ht="9.75" customHeight="1" x14ac:dyDescent="0.3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</row>
    <row r="209" spans="1:5" ht="9.75" customHeight="1" x14ac:dyDescent="0.3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</row>
    <row r="210" spans="1:5" ht="9.75" customHeight="1" x14ac:dyDescent="0.3">
      <c r="A210" s="26">
        <v>5600</v>
      </c>
      <c r="B210" s="19" t="s">
        <v>260</v>
      </c>
      <c r="C210" s="20">
        <v>0</v>
      </c>
      <c r="D210" s="21"/>
      <c r="E210" s="1"/>
    </row>
    <row r="211" spans="1:5" ht="9.75" customHeight="1" x14ac:dyDescent="0.3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ht="9.75" customHeight="1" x14ac:dyDescent="0.3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sqref="A1:F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21875" customWidth="1"/>
    <col min="5" max="5" width="24.5546875" customWidth="1"/>
    <col min="6" max="6" width="22.77734375" customWidth="1"/>
    <col min="7" max="8" width="16.77734375" customWidth="1"/>
    <col min="9" max="9" width="13.77734375" customWidth="1"/>
    <col min="10" max="10" width="23.77734375" customWidth="1"/>
    <col min="11" max="26" width="9.21875" customWidth="1"/>
  </cols>
  <sheetData>
    <row r="1" spans="1:8" ht="11.25" customHeight="1" x14ac:dyDescent="0.3">
      <c r="A1" s="111" t="str">
        <f>'Notas a los Edos Financieros'!A1</f>
        <v>Fideicomiso Promoción Juvenil 129747</v>
      </c>
      <c r="B1" s="115"/>
      <c r="C1" s="115"/>
      <c r="D1" s="115"/>
      <c r="E1" s="115"/>
      <c r="F1" s="115"/>
      <c r="G1" s="74" t="s">
        <v>0</v>
      </c>
      <c r="H1" s="75">
        <f>'Notas a los Edos Financieros'!D1</f>
        <v>2025</v>
      </c>
    </row>
    <row r="2" spans="1:8" ht="11.25" customHeight="1" x14ac:dyDescent="0.3">
      <c r="A2" s="111" t="s">
        <v>263</v>
      </c>
      <c r="B2" s="115"/>
      <c r="C2" s="115"/>
      <c r="D2" s="115"/>
      <c r="E2" s="115"/>
      <c r="F2" s="115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11" t="str">
        <f>'Notas a los Edos Financieros'!A3</f>
        <v>Del 01 de Enero al 30 de Septiembre del 2025</v>
      </c>
      <c r="B3" s="115"/>
      <c r="C3" s="115"/>
      <c r="D3" s="115"/>
      <c r="E3" s="115"/>
      <c r="F3" s="115"/>
      <c r="G3" s="74" t="s">
        <v>3</v>
      </c>
      <c r="H3" s="75">
        <f>'Notas a los Edos Financieros'!D3</f>
        <v>3</v>
      </c>
    </row>
    <row r="4" spans="1:8" ht="11.25" customHeight="1" x14ac:dyDescent="0.3">
      <c r="A4" s="114" t="s">
        <v>4</v>
      </c>
      <c r="B4" s="115"/>
      <c r="C4" s="115"/>
      <c r="D4" s="115"/>
      <c r="E4" s="115"/>
      <c r="F4" s="115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03">
        <v>2977559.67</v>
      </c>
      <c r="D64" s="103">
        <v>-22451.56</v>
      </c>
      <c r="E64" s="103">
        <v>-2977559.67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03">
        <v>946035.99</v>
      </c>
      <c r="D65" s="103">
        <v>-22451.56</v>
      </c>
      <c r="E65" s="103">
        <v>-946035.94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03">
        <v>309331.36</v>
      </c>
      <c r="D66" s="103">
        <v>0</v>
      </c>
      <c r="E66" s="103">
        <v>-309331.34999999998</v>
      </c>
      <c r="F66" s="15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03">
        <v>0</v>
      </c>
      <c r="D67" s="103">
        <v>0</v>
      </c>
      <c r="E67" s="103">
        <v>0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03">
        <v>1365903.98</v>
      </c>
      <c r="D68" s="103">
        <v>0</v>
      </c>
      <c r="E68" s="103">
        <v>-1365904</v>
      </c>
      <c r="F68" s="15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03">
        <v>0</v>
      </c>
      <c r="D69" s="103">
        <v>0</v>
      </c>
      <c r="E69" s="103">
        <v>0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03">
        <v>356288.33999999997</v>
      </c>
      <c r="D70" s="103">
        <v>0</v>
      </c>
      <c r="E70" s="103">
        <v>-356288.38</v>
      </c>
      <c r="F70" s="15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03">
        <v>33635.94</v>
      </c>
      <c r="D76" s="103">
        <v>0</v>
      </c>
      <c r="E76" s="103">
        <v>-33635.94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03">
        <v>33635.94</v>
      </c>
      <c r="D77" s="103">
        <v>0</v>
      </c>
      <c r="E77" s="103">
        <v>-33635.94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D14" sqref="D14"/>
    </sheetView>
  </sheetViews>
  <sheetFormatPr baseColWidth="10" defaultColWidth="14.44140625" defaultRowHeight="15" customHeight="1" x14ac:dyDescent="0.3"/>
  <cols>
    <col min="1" max="1" width="10" customWidth="1"/>
    <col min="2" max="2" width="48.21875" customWidth="1"/>
    <col min="3" max="3" width="22.77734375" customWidth="1"/>
    <col min="4" max="5" width="16.77734375" customWidth="1"/>
    <col min="6" max="26" width="9.21875" customWidth="1"/>
  </cols>
  <sheetData>
    <row r="1" spans="1:5" ht="11.25" customHeight="1" x14ac:dyDescent="0.3">
      <c r="A1" s="114" t="str">
        <f>ESF!A1</f>
        <v>Fideicomiso Promoción Juvenil 129747</v>
      </c>
      <c r="B1" s="115"/>
      <c r="C1" s="115"/>
      <c r="D1" s="74" t="s">
        <v>0</v>
      </c>
      <c r="E1" s="75">
        <f>'Notas a los Edos Financieros'!D1</f>
        <v>2025</v>
      </c>
    </row>
    <row r="2" spans="1:5" ht="11.25" customHeight="1" x14ac:dyDescent="0.3">
      <c r="A2" s="114" t="s">
        <v>422</v>
      </c>
      <c r="B2" s="115"/>
      <c r="C2" s="115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4" t="str">
        <f>ESF!A3</f>
        <v>Del 01 de Enero al 30 de Septiembre del 2025</v>
      </c>
      <c r="B3" s="115"/>
      <c r="C3" s="115"/>
      <c r="D3" s="74" t="s">
        <v>3</v>
      </c>
      <c r="E3" s="75">
        <f>'Notas a los Edos Financieros'!D3</f>
        <v>3</v>
      </c>
    </row>
    <row r="4" spans="1:5" ht="11.25" customHeight="1" x14ac:dyDescent="0.3">
      <c r="A4" s="114" t="s">
        <v>4</v>
      </c>
      <c r="B4" s="115"/>
      <c r="C4" s="115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03">
        <v>-367549.83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03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03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-22280.11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389829.94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03">
        <v>0</v>
      </c>
      <c r="D17" s="13"/>
    </row>
    <row r="18" spans="1:4" ht="9.75" customHeight="1" x14ac:dyDescent="0.3">
      <c r="A18" s="14">
        <v>3231</v>
      </c>
      <c r="B18" s="13" t="s">
        <v>431</v>
      </c>
      <c r="C18" s="103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03">
        <v>0</v>
      </c>
      <c r="D19" s="13"/>
    </row>
    <row r="20" spans="1:4" ht="9.75" customHeight="1" x14ac:dyDescent="0.3">
      <c r="A20" s="14">
        <v>3233</v>
      </c>
      <c r="B20" s="13" t="s">
        <v>433</v>
      </c>
      <c r="C20" s="103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03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03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03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03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03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03"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03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03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2"/>
  <sheetViews>
    <sheetView workbookViewId="0">
      <selection sqref="A1:C1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21875" customWidth="1"/>
    <col min="4" max="4" width="16.44140625" customWidth="1"/>
    <col min="5" max="5" width="19.21875" customWidth="1"/>
    <col min="6" max="26" width="9.21875" customWidth="1"/>
  </cols>
  <sheetData>
    <row r="1" spans="1:5" ht="11.25" customHeight="1" x14ac:dyDescent="0.3">
      <c r="A1" s="114" t="str">
        <f>ESF!A1</f>
        <v>Fideicomiso Promoción Juvenil 129747</v>
      </c>
      <c r="B1" s="115"/>
      <c r="C1" s="115"/>
      <c r="D1" s="74" t="s">
        <v>0</v>
      </c>
      <c r="E1" s="75">
        <f>'Notas a los Edos Financieros'!D1</f>
        <v>2025</v>
      </c>
    </row>
    <row r="2" spans="1:5" ht="11.25" customHeight="1" x14ac:dyDescent="0.3">
      <c r="A2" s="114" t="s">
        <v>443</v>
      </c>
      <c r="B2" s="115"/>
      <c r="C2" s="115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4" t="str">
        <f>ESF!A3</f>
        <v>Del 01 de Enero al 30 de Septiembre del 2025</v>
      </c>
      <c r="B3" s="115"/>
      <c r="C3" s="115"/>
      <c r="D3" s="74" t="s">
        <v>3</v>
      </c>
      <c r="E3" s="75">
        <f>'Notas a los Edos Financieros'!D3</f>
        <v>3</v>
      </c>
    </row>
    <row r="4" spans="1:5" ht="11.25" customHeight="1" x14ac:dyDescent="0.3">
      <c r="A4" s="114" t="s">
        <v>4</v>
      </c>
      <c r="B4" s="115"/>
      <c r="C4" s="115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0</v>
      </c>
      <c r="D10" s="15">
        <v>0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367378.38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104">
        <f>+SUM(C9:C15)</f>
        <v>0</v>
      </c>
      <c r="D16" s="104">
        <f>+SUM(D9:D15)</f>
        <v>367378.38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0</v>
      </c>
      <c r="D21" s="29">
        <v>0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3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0</v>
      </c>
      <c r="D29" s="105">
        <f>+SUM(D30:D37)</f>
        <v>0</v>
      </c>
    </row>
    <row r="30" spans="1:4" ht="9.75" customHeight="1" x14ac:dyDescent="0.3">
      <c r="A30" s="14">
        <v>1241</v>
      </c>
      <c r="B30" s="13" t="s">
        <v>325</v>
      </c>
      <c r="C30" s="15">
        <v>0</v>
      </c>
      <c r="D30" s="15">
        <v>0</v>
      </c>
    </row>
    <row r="31" spans="1:4" ht="9.75" customHeight="1" x14ac:dyDescent="0.3">
      <c r="A31" s="14">
        <v>1242</v>
      </c>
      <c r="B31" s="13" t="s">
        <v>326</v>
      </c>
      <c r="C31" s="15">
        <v>0</v>
      </c>
      <c r="D31" s="15">
        <v>0</v>
      </c>
    </row>
    <row r="32" spans="1:4" ht="9.75" customHeight="1" x14ac:dyDescent="0.3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0</v>
      </c>
      <c r="D35" s="15">
        <v>0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f t="shared" ref="C44" si="0">C21+C29+C38</f>
        <v>0</v>
      </c>
      <c r="D44" s="29">
        <f>D21+D29+D38</f>
        <v>0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-22280.11</v>
      </c>
      <c r="D48" s="29">
        <v>-35636.07</v>
      </c>
    </row>
    <row r="49" spans="1:4" ht="11.25" customHeight="1" x14ac:dyDescent="0.3">
      <c r="A49" s="14"/>
      <c r="B49" s="28" t="s">
        <v>455</v>
      </c>
      <c r="C49" s="105">
        <f>+C50+C62+C90+C93</f>
        <v>22451.56</v>
      </c>
      <c r="D49" s="105">
        <f>+D50+D62+D90+D93</f>
        <v>45143.17</v>
      </c>
    </row>
    <row r="50" spans="1:4" ht="11.25" customHeight="1" x14ac:dyDescent="0.3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105">
        <f>+C63+C72+C75+C81+C90</f>
        <v>22451.56</v>
      </c>
      <c r="D62" s="105">
        <f>+D63+D72+D75+D81+D90</f>
        <v>45143.17</v>
      </c>
    </row>
    <row r="63" spans="1:4" ht="11.25" customHeight="1" x14ac:dyDescent="0.3">
      <c r="A63" s="27">
        <v>5510</v>
      </c>
      <c r="B63" s="30" t="s">
        <v>233</v>
      </c>
      <c r="C63" s="105">
        <f>+SUM(C64:C71)</f>
        <v>22451.56</v>
      </c>
      <c r="D63" s="105">
        <f>+SUM(D64:D71)</f>
        <v>45143.17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22451.56</v>
      </c>
      <c r="D68" s="15">
        <v>45143.17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0</v>
      </c>
      <c r="D93" s="29">
        <v>0</v>
      </c>
    </row>
    <row r="94" spans="1:4" ht="11.25" customHeight="1" x14ac:dyDescent="0.3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>C48+C49-C101</f>
        <v>171.45000000000073</v>
      </c>
      <c r="D138" s="29">
        <f>D48+D49-D101</f>
        <v>9507.0999999999985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  <row r="142" spans="1:4" ht="15" customHeight="1" x14ac:dyDescent="0.3">
      <c r="C142" s="128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scale="70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C9" sqref="C9"/>
    </sheetView>
  </sheetViews>
  <sheetFormatPr baseColWidth="10" defaultColWidth="14.44140625" defaultRowHeight="15" customHeight="1" x14ac:dyDescent="0.3"/>
  <cols>
    <col min="1" max="1" width="4" customWidth="1"/>
    <col min="2" max="2" width="63.21875" customWidth="1"/>
    <col min="3" max="3" width="17.77734375" customWidth="1"/>
    <col min="4" max="26" width="11.44140625" customWidth="1"/>
  </cols>
  <sheetData>
    <row r="1" spans="1:3" ht="11.25" customHeight="1" x14ac:dyDescent="0.3">
      <c r="A1" s="108" t="str">
        <f>ESF!A1</f>
        <v>Fideicomiso Promoción Juvenil 129747</v>
      </c>
      <c r="B1" s="116"/>
      <c r="C1" s="117"/>
    </row>
    <row r="2" spans="1:3" ht="11.25" customHeight="1" x14ac:dyDescent="0.3">
      <c r="A2" s="110" t="s">
        <v>481</v>
      </c>
      <c r="B2" s="115"/>
      <c r="C2" s="118"/>
    </row>
    <row r="3" spans="1:3" ht="11.25" customHeight="1" x14ac:dyDescent="0.3">
      <c r="A3" s="110" t="str">
        <f>ESF!A3</f>
        <v>Del 01 de Enero al 30 de Septiembre del 2025</v>
      </c>
      <c r="B3" s="115"/>
      <c r="C3" s="118"/>
    </row>
    <row r="4" spans="1:3" ht="9.75" customHeight="1" x14ac:dyDescent="0.3">
      <c r="A4" s="112" t="s">
        <v>482</v>
      </c>
      <c r="B4" s="119"/>
      <c r="C4" s="120"/>
    </row>
    <row r="5" spans="1:3" ht="9.75" customHeight="1" x14ac:dyDescent="0.3">
      <c r="A5" s="121" t="s">
        <v>483</v>
      </c>
      <c r="B5" s="122"/>
      <c r="C5" s="34">
        <v>2025</v>
      </c>
    </row>
    <row r="6" spans="1:3" ht="9.75" customHeight="1" x14ac:dyDescent="0.3">
      <c r="A6" s="35" t="s">
        <v>484</v>
      </c>
      <c r="B6" s="35"/>
      <c r="C6" s="36">
        <v>0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171.45</v>
      </c>
    </row>
    <row r="9" spans="1:3" ht="9.75" customHeight="1" x14ac:dyDescent="0.3">
      <c r="A9" s="87" t="s">
        <v>486</v>
      </c>
      <c r="B9" s="40" t="s">
        <v>133</v>
      </c>
      <c r="C9" s="41">
        <v>171.45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0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171.45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selection activeCell="A38" sqref="A38"/>
    </sheetView>
  </sheetViews>
  <sheetFormatPr baseColWidth="10" defaultColWidth="14.44140625" defaultRowHeight="15" customHeight="1" x14ac:dyDescent="0.3"/>
  <cols>
    <col min="1" max="1" width="3.77734375" customWidth="1"/>
    <col min="2" max="2" width="62.21875" customWidth="1"/>
    <col min="3" max="3" width="17.77734375" customWidth="1"/>
    <col min="4" max="26" width="11.44140625" customWidth="1"/>
  </cols>
  <sheetData>
    <row r="1" spans="1:3" ht="11.25" customHeight="1" x14ac:dyDescent="0.3">
      <c r="A1" s="123" t="str">
        <f>ESF!A1</f>
        <v>Fideicomiso Promoción Juvenil 129747</v>
      </c>
      <c r="B1" s="116"/>
      <c r="C1" s="117"/>
    </row>
    <row r="2" spans="1:3" ht="11.25" customHeight="1" x14ac:dyDescent="0.3">
      <c r="A2" s="124" t="s">
        <v>499</v>
      </c>
      <c r="B2" s="115"/>
      <c r="C2" s="118"/>
    </row>
    <row r="3" spans="1:3" ht="11.25" customHeight="1" x14ac:dyDescent="0.3">
      <c r="A3" s="124" t="str">
        <f>ESF!A3</f>
        <v>Del 01 de Enero al 30 de Septiembre del 2025</v>
      </c>
      <c r="B3" s="115"/>
      <c r="C3" s="118"/>
    </row>
    <row r="4" spans="1:3" ht="9.75" customHeight="1" x14ac:dyDescent="0.3">
      <c r="A4" s="112" t="s">
        <v>482</v>
      </c>
      <c r="B4" s="119"/>
      <c r="C4" s="120"/>
    </row>
    <row r="5" spans="1:3" ht="11.25" customHeight="1" x14ac:dyDescent="0.3">
      <c r="A5" s="121" t="s">
        <v>483</v>
      </c>
      <c r="B5" s="122"/>
      <c r="C5" s="34">
        <v>2025</v>
      </c>
    </row>
    <row r="6" spans="1:3" ht="9.75" customHeight="1" x14ac:dyDescent="0.3">
      <c r="A6" s="92" t="s">
        <v>500</v>
      </c>
      <c r="B6" s="35"/>
      <c r="C6" s="49">
        <v>0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f>SUM(C9:C29)</f>
        <v>0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0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0</v>
      </c>
    </row>
    <row r="14" spans="1:3" ht="9.75" customHeight="1" x14ac:dyDescent="0.3">
      <c r="A14" s="94">
        <v>2.6</v>
      </c>
      <c r="B14" s="55" t="s">
        <v>328</v>
      </c>
      <c r="C14" s="54">
        <v>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0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0</v>
      </c>
    </row>
    <row r="21" spans="1:3" ht="9.75" customHeight="1" x14ac:dyDescent="0.3">
      <c r="A21" s="94" t="s">
        <v>507</v>
      </c>
      <c r="B21" s="55" t="s">
        <v>508</v>
      </c>
      <c r="C21" s="54">
        <v>0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0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f>SUM(C32:C38)</f>
        <v>22451.56</v>
      </c>
    </row>
    <row r="32" spans="1:3" ht="9.75" customHeight="1" x14ac:dyDescent="0.3">
      <c r="A32" s="94" t="s">
        <v>526</v>
      </c>
      <c r="B32" s="55" t="s">
        <v>233</v>
      </c>
      <c r="C32" s="54">
        <v>22451.56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0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f>C6-C8+C31</f>
        <v>22451.56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topLeftCell="A30" workbookViewId="0">
      <selection activeCell="A69" sqref="A69"/>
    </sheetView>
  </sheetViews>
  <sheetFormatPr baseColWidth="10" defaultColWidth="14.44140625" defaultRowHeight="15" customHeight="1" x14ac:dyDescent="0.2"/>
  <cols>
    <col min="1" max="1" width="12.77734375" style="1" customWidth="1"/>
    <col min="2" max="2" width="72.21875" style="1" customWidth="1"/>
    <col min="3" max="7" width="15.77734375" style="1" customWidth="1"/>
    <col min="8" max="8" width="11.77734375" style="1" customWidth="1"/>
    <col min="9" max="9" width="13.44140625" style="1" customWidth="1"/>
    <col min="10" max="10" width="13.21875" style="1" customWidth="1"/>
    <col min="11" max="26" width="9.21875" style="1" customWidth="1"/>
    <col min="27" max="16384" width="14.44140625" style="1"/>
  </cols>
  <sheetData>
    <row r="1" spans="1:10" ht="11.25" customHeight="1" x14ac:dyDescent="0.2">
      <c r="A1" s="114" t="str">
        <f>'Notas a los Edos Financieros'!A1</f>
        <v>Fideicomiso Promoción Juvenil 129747</v>
      </c>
      <c r="B1" s="127"/>
      <c r="C1" s="127"/>
      <c r="D1" s="127"/>
      <c r="E1" s="127"/>
      <c r="F1" s="127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4" t="s">
        <v>536</v>
      </c>
      <c r="B2" s="127"/>
      <c r="C2" s="127"/>
      <c r="D2" s="127"/>
      <c r="E2" s="127"/>
      <c r="F2" s="127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4" t="str">
        <f>'Notas a los Edos Financieros'!A3</f>
        <v>Del 01 de Enero al 30 de Septiembre del 2025</v>
      </c>
      <c r="B3" s="127"/>
      <c r="C3" s="127"/>
      <c r="D3" s="127"/>
      <c r="E3" s="127"/>
      <c r="F3" s="127"/>
      <c r="G3" s="74" t="s">
        <v>3</v>
      </c>
      <c r="H3" s="75">
        <f>'Notas a los Edos Financieros'!D3</f>
        <v>3</v>
      </c>
      <c r="I3" s="13"/>
      <c r="J3" s="13"/>
    </row>
    <row r="4" spans="1:10" ht="11.25" customHeight="1" x14ac:dyDescent="0.2">
      <c r="A4" s="114" t="s">
        <v>4</v>
      </c>
      <c r="B4" s="127"/>
      <c r="C4" s="127"/>
      <c r="D4" s="127"/>
      <c r="E4" s="127"/>
      <c r="F4" s="127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5" t="s">
        <v>572</v>
      </c>
      <c r="C39" s="126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0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0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5" t="s">
        <v>578</v>
      </c>
      <c r="C48" s="126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01">
        <v>0</v>
      </c>
    </row>
    <row r="51" spans="1:3" ht="9.75" customHeight="1" x14ac:dyDescent="0.2">
      <c r="A51" s="13">
        <v>8220</v>
      </c>
      <c r="B51" s="64" t="s">
        <v>580</v>
      </c>
      <c r="C51" s="101">
        <v>0</v>
      </c>
    </row>
    <row r="52" spans="1:3" ht="9.75" customHeight="1" x14ac:dyDescent="0.2">
      <c r="A52" s="13">
        <v>8230</v>
      </c>
      <c r="B52" s="64" t="s">
        <v>581</v>
      </c>
      <c r="C52" s="101">
        <v>0</v>
      </c>
    </row>
    <row r="53" spans="1:3" ht="9.75" customHeight="1" x14ac:dyDescent="0.2">
      <c r="A53" s="13">
        <v>8240</v>
      </c>
      <c r="B53" s="64" t="s">
        <v>582</v>
      </c>
      <c r="C53" s="101">
        <v>0</v>
      </c>
    </row>
    <row r="54" spans="1:3" ht="9.75" customHeight="1" x14ac:dyDescent="0.2">
      <c r="A54" s="13">
        <v>8250</v>
      </c>
      <c r="B54" s="64" t="s">
        <v>583</v>
      </c>
      <c r="C54" s="101">
        <v>0</v>
      </c>
    </row>
    <row r="55" spans="1:3" ht="9.75" customHeight="1" x14ac:dyDescent="0.2">
      <c r="A55" s="13">
        <v>8260</v>
      </c>
      <c r="B55" s="64" t="s">
        <v>584</v>
      </c>
      <c r="C55" s="101">
        <v>0</v>
      </c>
    </row>
    <row r="56" spans="1:3" ht="9.75" customHeight="1" x14ac:dyDescent="0.2">
      <c r="A56" s="13">
        <v>8270</v>
      </c>
      <c r="B56" s="65" t="s">
        <v>585</v>
      </c>
      <c r="C56" s="102">
        <v>0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de De Leon</cp:lastModifiedBy>
  <cp:revision/>
  <cp:lastPrinted>2025-10-23T15:02:57Z</cp:lastPrinted>
  <dcterms:created xsi:type="dcterms:W3CDTF">2024-07-17T18:53:12Z</dcterms:created>
  <dcterms:modified xsi:type="dcterms:W3CDTF">2025-10-23T16:23:06Z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