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5\9.-Cuenta Pública\FID\Formatos\"/>
    </mc:Choice>
  </mc:AlternateContent>
  <xr:revisionPtr revIDLastSave="0" documentId="13_ncr:1_{BB25AEFB-8CEF-456B-A909-12FF60E6845D}" xr6:coauthVersionLast="47" xr6:coauthVersionMax="47" xr10:uidLastSave="{00000000-0000-0000-0000-000000000000}"/>
  <bookViews>
    <workbookView xWindow="-120" yWindow="-120" windowWidth="20730" windowHeight="11040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2" l="1"/>
  <c r="E6" i="2"/>
  <c r="A2" i="25"/>
  <c r="G17" i="22"/>
  <c r="G28" i="22" s="1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C29" i="19"/>
  <c r="D29" i="19"/>
  <c r="E29" i="19"/>
  <c r="F29" i="19"/>
  <c r="G29" i="19"/>
  <c r="B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B7" i="16"/>
  <c r="A2" i="16"/>
  <c r="B47" i="2"/>
  <c r="B28" i="22" l="1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E29" i="8" s="1"/>
  <c r="F19" i="8"/>
  <c r="F29" i="8" s="1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28" i="7" s="1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C9" i="7" s="1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F47" i="2" s="1"/>
  <c r="F59" i="2" s="1"/>
  <c r="E19" i="2"/>
  <c r="F9" i="2"/>
  <c r="E9" i="2"/>
  <c r="E47" i="2" s="1"/>
  <c r="E59" i="2" s="1"/>
  <c r="C60" i="2"/>
  <c r="B60" i="2"/>
  <c r="C41" i="2"/>
  <c r="B41" i="2"/>
  <c r="C38" i="2"/>
  <c r="F81" i="2" l="1"/>
  <c r="E79" i="2"/>
  <c r="E81" i="2" s="1"/>
  <c r="K20" i="4"/>
  <c r="E20" i="4"/>
  <c r="I20" i="4"/>
  <c r="C43" i="9"/>
  <c r="C77" i="9" s="1"/>
  <c r="B43" i="9"/>
  <c r="D9" i="9"/>
  <c r="E9" i="9"/>
  <c r="G9" i="9"/>
  <c r="B9" i="9"/>
  <c r="D43" i="9"/>
  <c r="D77" i="9" s="1"/>
  <c r="E43" i="9"/>
  <c r="E77" i="9" s="1"/>
  <c r="G43" i="9"/>
  <c r="G77" i="9" s="1"/>
  <c r="B29" i="8"/>
  <c r="D29" i="8"/>
  <c r="C29" i="8"/>
  <c r="G29" i="8"/>
  <c r="G123" i="7"/>
  <c r="B84" i="7"/>
  <c r="C84" i="7"/>
  <c r="C159" i="7" s="1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G9" i="7" s="1"/>
  <c r="F9" i="7"/>
  <c r="F159" i="7" s="1"/>
  <c r="D9" i="7"/>
  <c r="C70" i="6"/>
  <c r="F70" i="6"/>
  <c r="G45" i="6"/>
  <c r="G65" i="6" s="1"/>
  <c r="G16" i="6"/>
  <c r="G41" i="6" s="1"/>
  <c r="G37" i="6"/>
  <c r="B77" i="9" l="1"/>
  <c r="F77" i="9"/>
  <c r="D159" i="7"/>
  <c r="G84" i="7"/>
  <c r="G159" i="7" s="1"/>
  <c r="G42" i="6"/>
  <c r="G70" i="6"/>
  <c r="B38" i="2" l="1"/>
  <c r="C31" i="2"/>
  <c r="B31" i="2"/>
  <c r="C25" i="2"/>
  <c r="B25" i="2"/>
  <c r="C17" i="2"/>
  <c r="B17" i="2"/>
  <c r="C9" i="2"/>
  <c r="B9" i="2"/>
  <c r="C47" i="2" l="1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<sst xmlns="http://schemas.openxmlformats.org/spreadsheetml/2006/main" count="1048" uniqueCount="606">
  <si>
    <t>Formato 1 Estado de Situación Financiera Detallado - LDF</t>
  </si>
  <si>
    <t>Estado de Situación Financiera Detallado - LDF</t>
  </si>
  <si>
    <t>Al 31 de Diciembre de 2024 y al 31 de Marzo de 2025 (b)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</si>
  <si>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</si>
  <si>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</si>
  <si>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</si>
  <si>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</si>
  <si>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</si>
  <si>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</si>
  <si>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</si>
  <si>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</si>
  <si>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</si>
  <si>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</si>
  <si>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</si>
  <si>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</si>
  <si>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</si>
  <si>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</si>
  <si>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</si>
  <si>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</si>
  <si>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</si>
  <si>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</si>
  <si>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</si>
  <si>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</si>
  <si>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</si>
  <si>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</si>
  <si>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</si>
  <si>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</si>
  <si>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</si>
  <si>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</si>
  <si>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</si>
  <si>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</si>
  <si>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</si>
  <si>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</si>
  <si>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</si>
  <si>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</si>
  <si>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</si>
  <si>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</si>
  <si>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</si>
  <si>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</si>
  <si>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</si>
  <si>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</si>
  <si>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</si>
  <si>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</si>
  <si>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</si>
  <si>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</si>
  <si>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</si>
  <si>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</si>
  <si>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</si>
  <si>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</si>
  <si>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</si>
  <si>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</si>
  <si>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</si>
  <si>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</si>
  <si>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</si>
  <si>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</si>
  <si>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</si>
  <si>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</si>
  <si>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</si>
  <si>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</si>
  <si>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</si>
  <si>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</si>
  <si>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</si>
  <si>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</si>
  <si>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</si>
  <si>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</si>
  <si>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</si>
  <si>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</si>
  <si>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</si>
  <si>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</si>
  <si>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</si>
  <si>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</si>
  <si>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</si>
  <si>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</si>
  <si>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</si>
  <si>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</si>
  <si>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</si>
  <si>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</si>
  <si>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</si>
  <si>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</si>
  <si>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</si>
  <si>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</si>
  <si>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</si>
  <si>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</si>
  <si>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</si>
  <si>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</si>
  <si>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</si>
  <si>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</si>
  <si>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</si>
  <si>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</si>
  <si>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</si>
  <si>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</si>
  <si>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</si>
  <si>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</si>
  <si>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</si>
  <si>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</si>
  <si>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</si>
  <si>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</si>
  <si>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</si>
  <si>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</si>
  <si>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</si>
  <si>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</si>
  <si>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</si>
  <si>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</si>
  <si>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</si>
  <si>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</si>
  <si>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</si>
  <si>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</si>
  <si>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</si>
  <si>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</si>
  <si>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</si>
  <si>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</si>
  <si>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</si>
  <si>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</si>
  <si>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</si>
  <si>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</si>
  <si>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</si>
  <si>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</si>
  <si>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</si>
  <si>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</si>
  <si>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</si>
  <si>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</si>
  <si>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</si>
  <si>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</si>
  <si>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</si>
  <si>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</si>
  <si>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</si>
  <si>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</si>
  <si>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</si>
  <si>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</si>
  <si>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</si>
  <si>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</si>
  <si>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</si>
  <si>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</si>
  <si>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</si>
  <si>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</si>
  <si>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</si>
  <si>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</si>
  <si>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</si>
  <si>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</si>
  <si>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</si>
  <si>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</si>
  <si>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</si>
  <si>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</si>
  <si>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</si>
  <si>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</si>
  <si>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</si>
  <si>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</si>
  <si>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</si>
  <si>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</si>
  <si>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</si>
  <si>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</si>
  <si>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</si>
  <si>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</si>
  <si>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</si>
  <si>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</si>
  <si>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</si>
  <si>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</si>
  <si>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</si>
  <si>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</si>
  <si>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</si>
  <si>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</si>
  <si>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</si>
  <si>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</si>
  <si>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</si>
  <si>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</si>
  <si>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</si>
  <si>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</si>
  <si>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</si>
  <si>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1 de Enero al 31 de Marzo de 2025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</si>
  <si>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</si>
  <si>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</si>
  <si>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</si>
  <si>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</si>
  <si>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</si>
  <si>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</si>
  <si>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</si>
  <si>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</si>
  <si>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</si>
  <si>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</si>
  <si>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</si>
  <si>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</si>
  <si>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</si>
  <si>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</si>
  <si>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</si>
  <si>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</si>
  <si>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</si>
  <si>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</si>
  <si>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</si>
  <si>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</si>
  <si>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</si>
  <si>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</si>
  <si>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</si>
  <si>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</si>
  <si>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</si>
  <si>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</si>
  <si>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</si>
  <si>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</si>
  <si>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</si>
  <si>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</si>
  <si>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</si>
  <si>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</si>
  <si>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</si>
  <si>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</si>
  <si>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</si>
  <si>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</si>
  <si>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</si>
  <si>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</si>
  <si>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</si>
  <si>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</si>
  <si>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</si>
  <si>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</si>
  <si>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</si>
  <si>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</si>
  <si>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</si>
  <si>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</si>
  <si>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</si>
  <si>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</si>
  <si>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</si>
  <si>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</si>
  <si>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</si>
  <si>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</si>
  <si>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</si>
  <si>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</si>
  <si>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</si>
  <si>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</si>
  <si>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</si>
  <si>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</si>
  <si>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</si>
  <si>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</si>
  <si>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</si>
  <si>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</si>
  <si>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</si>
  <si>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</si>
  <si>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</si>
  <si>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</si>
  <si>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</si>
  <si>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</si>
  <si>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</si>
  <si>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</si>
  <si>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</si>
  <si>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</si>
  <si>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</si>
  <si>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</si>
  <si>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</si>
  <si>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</si>
  <si>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</si>
  <si>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</si>
  <si>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</si>
  <si>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</si>
  <si>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</si>
  <si>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</si>
  <si>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</si>
  <si>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</si>
  <si>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</si>
  <si>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</si>
  <si>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</si>
  <si>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</si>
  <si>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</si>
  <si>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</si>
  <si>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</si>
  <si>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</si>
  <si>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</si>
  <si>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</si>
  <si>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</si>
  <si>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</si>
  <si>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</si>
  <si>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</si>
  <si>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</si>
  <si>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</si>
  <si>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</si>
  <si>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</si>
  <si>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</si>
  <si>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</si>
  <si>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</si>
  <si>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</si>
  <si>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</si>
  <si>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</si>
  <si>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</si>
  <si>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</si>
  <si>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</si>
  <si>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</si>
  <si>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</si>
  <si>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</si>
  <si>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</si>
  <si>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</si>
  <si>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</si>
  <si>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</si>
  <si>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</si>
  <si>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</si>
  <si>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</si>
  <si>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</si>
  <si>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</si>
  <si>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</si>
  <si>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</si>
  <si>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</si>
  <si>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</si>
  <si>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</si>
  <si>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</si>
  <si>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</si>
  <si>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</si>
  <si>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</si>
  <si>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</si>
  <si>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</si>
  <si>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</si>
  <si>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</si>
  <si>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</si>
  <si>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</si>
  <si>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</si>
  <si>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</si>
  <si>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</si>
  <si>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</si>
  <si>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</si>
  <si>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</si>
  <si>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</si>
  <si>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</si>
  <si>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</si>
  <si>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</si>
  <si>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</si>
  <si>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</si>
  <si>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</si>
  <si>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</si>
  <si>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</si>
  <si>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</si>
  <si>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</si>
  <si>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</si>
  <si>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</si>
  <si>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</si>
  <si>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</si>
  <si>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</si>
  <si>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</si>
  <si>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</si>
  <si>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</si>
  <si>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</si>
  <si>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</si>
  <si>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</si>
  <si>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</si>
  <si>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</si>
  <si>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</si>
  <si>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</si>
  <si>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</si>
  <si>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</si>
  <si>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</si>
  <si>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</si>
  <si>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</si>
  <si>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</si>
  <si>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</si>
  <si>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</si>
  <si>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</si>
  <si>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</si>
  <si>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</si>
  <si>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</si>
  <si>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</si>
  <si>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</si>
  <si>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</si>
  <si>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</si>
  <si>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</si>
  <si>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</si>
  <si>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</si>
  <si>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</si>
  <si>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</si>
  <si>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</si>
  <si>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</si>
  <si>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</si>
  <si>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</si>
  <si>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</si>
  <si>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</si>
  <si>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</si>
  <si>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</si>
  <si>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</si>
  <si>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</si>
  <si>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</si>
  <si>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</si>
  <si>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</si>
  <si>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</si>
  <si>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</si>
  <si>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</si>
  <si>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</si>
  <si>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</si>
  <si>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</si>
  <si>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</si>
  <si>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</si>
  <si>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</si>
  <si>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</si>
  <si>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</si>
  <si>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</si>
  <si>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</si>
  <si>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</si>
  <si>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</si>
  <si>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</si>
  <si>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</si>
  <si>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</si>
  <si>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</si>
  <si>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</si>
  <si>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</si>
  <si>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</si>
  <si>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</si>
  <si>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</si>
  <si>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</si>
  <si>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</si>
  <si>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</si>
  <si>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</si>
  <si>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</si>
  <si>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</si>
  <si>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</si>
  <si>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</si>
  <si>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</si>
  <si>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</si>
  <si>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</si>
  <si>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</si>
  <si>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</si>
  <si>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</si>
  <si>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</si>
  <si>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</si>
  <si>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</si>
  <si>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</si>
  <si>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</si>
  <si>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</si>
  <si>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</si>
  <si>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</si>
  <si>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</si>
  <si>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</si>
  <si>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</si>
  <si>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</si>
  <si>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</si>
  <si>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</si>
  <si>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</si>
  <si>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</si>
  <si>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</si>
  <si>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</si>
  <si>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</si>
  <si>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</si>
  <si>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</si>
  <si>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</si>
  <si>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</si>
  <si>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</si>
  <si>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</si>
  <si>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</si>
  <si>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</si>
  <si>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</si>
  <si>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</si>
  <si>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</si>
  <si>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</si>
  <si>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</si>
  <si>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</si>
  <si>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</si>
  <si>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</si>
  <si>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</si>
  <si>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</si>
  <si>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</si>
  <si>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</si>
  <si>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</si>
  <si>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</si>
  <si>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</si>
  <si>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</si>
  <si>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</si>
  <si>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</si>
  <si>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</si>
  <si>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</si>
  <si>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</si>
  <si>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</si>
  <si>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</si>
  <si>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</si>
  <si>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</si>
  <si>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</si>
  <si>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</si>
  <si>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</si>
  <si>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</si>
  <si>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</si>
  <si>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</si>
  <si>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</si>
  <si>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</si>
  <si>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</si>
  <si>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</si>
  <si>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</si>
  <si>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</si>
  <si>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</si>
  <si>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</si>
  <si>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</si>
  <si>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</si>
  <si>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</si>
  <si>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</si>
  <si>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</si>
  <si>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</si>
  <si>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</si>
  <si>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</si>
  <si>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</si>
  <si>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</si>
  <si>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</si>
  <si>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</si>
  <si>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</si>
  <si>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</si>
  <si>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</si>
  <si>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</si>
  <si>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</si>
  <si>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</si>
  <si>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</si>
  <si>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</si>
  <si>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</si>
  <si>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</si>
  <si>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</si>
  <si>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</si>
  <si>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</si>
  <si>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</si>
  <si>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</si>
  <si>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</si>
  <si>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</si>
  <si>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</si>
  <si>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</si>
  <si>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</si>
  <si>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</si>
  <si>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</si>
  <si>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</si>
  <si>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</si>
  <si>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</si>
  <si>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</si>
  <si>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</si>
  <si>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</si>
  <si>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</si>
  <si>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</si>
  <si>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</si>
  <si>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</si>
  <si>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</si>
  <si>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</si>
  <si>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</si>
  <si>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</si>
  <si>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</si>
  <si>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</si>
  <si>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</si>
  <si>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</si>
  <si>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</si>
  <si>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</si>
  <si>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</si>
  <si>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</si>
  <si>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</si>
  <si>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</si>
  <si>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</si>
  <si>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</si>
  <si>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</si>
  <si>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</si>
  <si>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</si>
  <si>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</si>
  <si>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</si>
  <si>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</si>
  <si>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</si>
  <si>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</si>
  <si>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</si>
  <si>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</si>
  <si>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</si>
  <si>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</si>
  <si>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</si>
  <si>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</si>
  <si>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</si>
  <si>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</si>
  <si>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</si>
  <si>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</si>
  <si>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</si>
  <si>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</si>
  <si>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</si>
  <si>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</si>
  <si>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</si>
  <si>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</si>
  <si>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</si>
  <si>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</si>
  <si>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</si>
  <si>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</si>
  <si>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</si>
  <si>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</si>
  <si>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</si>
  <si>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</si>
  <si>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</si>
  <si>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</si>
  <si>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</si>
  <si>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</si>
  <si>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</si>
  <si>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</si>
  <si>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</si>
  <si>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</si>
  <si>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</si>
  <si>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</si>
  <si>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</si>
  <si>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</si>
  <si>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</si>
  <si>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</si>
  <si>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</si>
  <si>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</si>
  <si>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</si>
  <si>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</si>
  <si>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</si>
  <si>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</si>
  <si>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</si>
  <si>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</si>
  <si>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</si>
  <si>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</si>
  <si>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</si>
  <si>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</si>
  <si>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</si>
  <si>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</si>
  <si>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</si>
  <si>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</si>
  <si>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</si>
  <si>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</si>
  <si>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</si>
  <si>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FIDEICOMISO PROMOCIÓN JUVENIL 129747 (a)</t>
  </si>
  <si>
    <t>Bajo protesta de decir verdad declaramos que los Estados Financieros y sus notas, son razonablemente correctos y son responsabilidad del emisor.</t>
  </si>
  <si>
    <t>Nada que manifestrar</t>
  </si>
  <si>
    <t>El motivo por el que no se reporta información en Fideicomiso Promoción Juvenil 129747 es debido a que se encuentra en proceso de extinción y sin operación alguna al día de hoy.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</si>
</sst>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200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" fontId="0" fillId="0" borderId="0" xfId="0" applyNumberFormat="1"/>
    <xf numFmtId="0" fontId="6" fillId="0" borderId="0" xfId="2" applyAlignment="1" applyProtection="1">
      <alignment horizontal="left" vertical="top" indent="1"/>
      <protection locked="0"/>
    </xf>
    <xf numFmtId="0" fontId="0" fillId="0" borderId="0" xfId="3" applyFont="1" applyAlignment="1" applyProtection="1">
      <alignment vertical="top"/>
      <protection locked="0"/>
    </xf>
  </cellXfs>
  <cellStyles count="5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4"/>
  <sheetViews>
    <sheetView showGridLines="0" tabSelected="1" zoomScale="75" zoomScaleNormal="75" workbookViewId="0">
      <selection sqref="A1:F1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0" t="s">
        <v>0</v>
      </c>
      <c r="B1" s="161"/>
      <c r="C1" s="161"/>
      <c r="D1" s="161"/>
      <c r="E1" s="161"/>
      <c r="F1" s="162"/>
    </row>
    <row r="2" spans="1:6" ht="15" customHeight="1" x14ac:dyDescent="0.25">
      <c r="A2" s="110" t="s">
        <v>602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2</v>
      </c>
      <c r="B4" s="114"/>
      <c r="C4" s="114"/>
      <c r="D4" s="114"/>
      <c r="E4" s="114"/>
      <c r="F4" s="115"/>
    </row>
    <row r="5" spans="1:6" ht="12.95" customHeight="1" x14ac:dyDescent="0.25">
      <c r="A5" s="116" t="s">
        <v>3</v>
      </c>
      <c r="B5" s="117"/>
      <c r="C5" s="117"/>
      <c r="D5" s="117"/>
      <c r="E5" s="117"/>
      <c r="F5" s="118"/>
    </row>
    <row r="6" spans="1:6" ht="41.45" customHeight="1" x14ac:dyDescent="0.25">
      <c r="A6" s="40" t="s">
        <v>4</v>
      </c>
      <c r="B6" s="41" t="s">
        <v>5</v>
      </c>
      <c r="C6" s="1" t="s">
        <v>6</v>
      </c>
      <c r="D6" s="42" t="s">
        <v>7</v>
      </c>
      <c r="E6" s="41" t="str">
        <f>B6</f>
        <v>2025 (d)</v>
      </c>
      <c r="F6" s="1" t="str">
        <f>C6</f>
        <v>31 de diciembre de 2024 (e)</v>
      </c>
    </row>
    <row r="7" spans="1:6" ht="12.95" customHeight="1" x14ac:dyDescent="0.25">
      <c r="A7" s="43" t="s">
        <v>8</v>
      </c>
      <c r="B7" s="44"/>
      <c r="C7" s="44"/>
      <c r="D7" s="43" t="s">
        <v>9</v>
      </c>
      <c r="E7" s="44"/>
      <c r="F7" s="44"/>
    </row>
    <row r="8" spans="1:6" x14ac:dyDescent="0.25">
      <c r="A8" s="2" t="s">
        <v>10</v>
      </c>
      <c r="B8" s="45"/>
      <c r="C8" s="45"/>
      <c r="D8" s="2" t="s">
        <v>11</v>
      </c>
      <c r="E8" s="45"/>
      <c r="F8" s="45"/>
    </row>
    <row r="9" spans="1:6" x14ac:dyDescent="0.25">
      <c r="A9" s="46" t="s">
        <v>12</v>
      </c>
      <c r="B9" s="47">
        <f>SUM(B10:B16)</f>
        <v>0</v>
      </c>
      <c r="C9" s="47">
        <f>SUM(C10:C16)</f>
        <v>367378.38</v>
      </c>
      <c r="D9" s="46" t="s">
        <v>13</v>
      </c>
      <c r="E9" s="47">
        <f>SUM(E10:E18)</f>
        <v>0</v>
      </c>
      <c r="F9" s="47">
        <f>SUM(F10:F18)</f>
        <v>0</v>
      </c>
    </row>
    <row r="10" spans="1:6" x14ac:dyDescent="0.25">
      <c r="A10" s="48" t="s">
        <v>14</v>
      </c>
      <c r="B10" s="47">
        <v>0</v>
      </c>
      <c r="C10" s="47">
        <v>0</v>
      </c>
      <c r="D10" s="48" t="s">
        <v>15</v>
      </c>
      <c r="E10" s="47">
        <v>0</v>
      </c>
      <c r="F10" s="47">
        <v>0</v>
      </c>
    </row>
    <row r="11" spans="1:6" x14ac:dyDescent="0.25">
      <c r="A11" s="48" t="s">
        <v>16</v>
      </c>
      <c r="B11" s="47">
        <v>0</v>
      </c>
      <c r="C11" s="47">
        <v>0</v>
      </c>
      <c r="D11" s="48" t="s">
        <v>17</v>
      </c>
      <c r="E11" s="47">
        <v>0</v>
      </c>
      <c r="F11" s="47">
        <v>0</v>
      </c>
    </row>
    <row r="12" spans="1:6" x14ac:dyDescent="0.25">
      <c r="A12" s="48" t="s">
        <v>18</v>
      </c>
      <c r="B12" s="47">
        <v>0</v>
      </c>
      <c r="C12" s="47">
        <v>0</v>
      </c>
      <c r="D12" s="48" t="s">
        <v>19</v>
      </c>
      <c r="E12" s="47">
        <v>0</v>
      </c>
      <c r="F12" s="47">
        <v>0</v>
      </c>
    </row>
    <row r="13" spans="1:6" x14ac:dyDescent="0.25">
      <c r="A13" s="48" t="s">
        <v>20</v>
      </c>
      <c r="B13" s="47">
        <v>0</v>
      </c>
      <c r="C13" s="47">
        <v>367378.38</v>
      </c>
      <c r="D13" s="48" t="s">
        <v>21</v>
      </c>
      <c r="E13" s="47">
        <v>0</v>
      </c>
      <c r="F13" s="47">
        <v>0</v>
      </c>
    </row>
    <row r="14" spans="1:6" x14ac:dyDescent="0.25">
      <c r="A14" s="48" t="s">
        <v>22</v>
      </c>
      <c r="B14" s="47">
        <v>0</v>
      </c>
      <c r="C14" s="47">
        <v>0</v>
      </c>
      <c r="D14" s="48" t="s">
        <v>23</v>
      </c>
      <c r="E14" s="47">
        <v>0</v>
      </c>
      <c r="F14" s="47">
        <v>0</v>
      </c>
    </row>
    <row r="15" spans="1:6" x14ac:dyDescent="0.25">
      <c r="A15" s="48" t="s">
        <v>24</v>
      </c>
      <c r="B15" s="47">
        <v>0</v>
      </c>
      <c r="C15" s="47">
        <v>0</v>
      </c>
      <c r="D15" s="48" t="s">
        <v>25</v>
      </c>
      <c r="E15" s="47">
        <v>0</v>
      </c>
      <c r="F15" s="47">
        <v>0</v>
      </c>
    </row>
    <row r="16" spans="1:6" x14ac:dyDescent="0.25">
      <c r="A16" s="48" t="s">
        <v>26</v>
      </c>
      <c r="B16" s="47">
        <v>0</v>
      </c>
      <c r="C16" s="47">
        <v>0</v>
      </c>
      <c r="D16" s="48" t="s">
        <v>27</v>
      </c>
      <c r="E16" s="47">
        <v>0</v>
      </c>
      <c r="F16" s="47">
        <v>0</v>
      </c>
    </row>
    <row r="17" spans="1:6" x14ac:dyDescent="0.25">
      <c r="A17" s="46" t="s">
        <v>28</v>
      </c>
      <c r="B17" s="47">
        <f>SUM(B18:B24)</f>
        <v>0</v>
      </c>
      <c r="C17" s="47">
        <f>SUM(C18:C24)</f>
        <v>1327048.79</v>
      </c>
      <c r="D17" s="48" t="s">
        <v>29</v>
      </c>
      <c r="E17" s="47">
        <v>0</v>
      </c>
      <c r="F17" s="47">
        <v>0</v>
      </c>
    </row>
    <row r="18" spans="1:6" x14ac:dyDescent="0.25">
      <c r="A18" s="48" t="s">
        <v>30</v>
      </c>
      <c r="B18" s="47">
        <v>0</v>
      </c>
      <c r="C18" s="47">
        <v>0</v>
      </c>
      <c r="D18" s="48" t="s">
        <v>31</v>
      </c>
      <c r="E18" s="47">
        <v>0</v>
      </c>
      <c r="F18" s="47">
        <v>0</v>
      </c>
    </row>
    <row r="19" spans="1:6" x14ac:dyDescent="0.25">
      <c r="A19" s="48" t="s">
        <v>32</v>
      </c>
      <c r="B19" s="47">
        <v>0</v>
      </c>
      <c r="C19" s="47">
        <v>0</v>
      </c>
      <c r="D19" s="46" t="s">
        <v>33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34</v>
      </c>
      <c r="B20" s="47">
        <v>0</v>
      </c>
      <c r="C20" s="47">
        <v>1327048.79</v>
      </c>
      <c r="D20" s="48" t="s">
        <v>35</v>
      </c>
      <c r="E20" s="47">
        <v>0</v>
      </c>
      <c r="F20" s="47">
        <v>0</v>
      </c>
    </row>
    <row r="21" spans="1:6" x14ac:dyDescent="0.25">
      <c r="A21" s="48" t="s">
        <v>36</v>
      </c>
      <c r="B21" s="47">
        <v>0</v>
      </c>
      <c r="C21" s="47">
        <v>0</v>
      </c>
      <c r="D21" s="48" t="s">
        <v>37</v>
      </c>
      <c r="E21" s="47">
        <v>0</v>
      </c>
      <c r="F21" s="47">
        <v>0</v>
      </c>
    </row>
    <row r="22" spans="1:6" x14ac:dyDescent="0.25">
      <c r="A22" s="48" t="s">
        <v>38</v>
      </c>
      <c r="B22" s="47">
        <v>0</v>
      </c>
      <c r="C22" s="47">
        <v>0</v>
      </c>
      <c r="D22" s="48" t="s">
        <v>39</v>
      </c>
      <c r="E22" s="47">
        <v>0</v>
      </c>
      <c r="F22" s="47">
        <v>0</v>
      </c>
    </row>
    <row r="23" spans="1:6" x14ac:dyDescent="0.25">
      <c r="A23" s="48" t="s">
        <v>40</v>
      </c>
      <c r="B23" s="47">
        <v>0</v>
      </c>
      <c r="C23" s="47">
        <v>0</v>
      </c>
      <c r="D23" s="46" t="s">
        <v>41</v>
      </c>
      <c r="E23" s="47">
        <f>E24+E25</f>
        <v>0</v>
      </c>
      <c r="F23" s="47">
        <f>F24+F25</f>
        <v>0</v>
      </c>
    </row>
    <row r="24" spans="1:6" x14ac:dyDescent="0.25">
      <c r="A24" s="48" t="s">
        <v>42</v>
      </c>
      <c r="B24" s="47">
        <v>0</v>
      </c>
      <c r="C24" s="47">
        <v>0</v>
      </c>
      <c r="D24" s="48" t="s">
        <v>43</v>
      </c>
      <c r="E24" s="47">
        <v>0</v>
      </c>
      <c r="F24" s="47">
        <v>0</v>
      </c>
    </row>
    <row r="25" spans="1:6" x14ac:dyDescent="0.25">
      <c r="A25" s="46" t="s">
        <v>44</v>
      </c>
      <c r="B25" s="47">
        <f>SUM(B26:B30)</f>
        <v>0</v>
      </c>
      <c r="C25" s="47">
        <f>SUM(C26:C30)</f>
        <v>0</v>
      </c>
      <c r="D25" s="48" t="s">
        <v>45</v>
      </c>
      <c r="E25" s="47">
        <v>0</v>
      </c>
      <c r="F25" s="47">
        <v>0</v>
      </c>
    </row>
    <row r="26" spans="1:6" x14ac:dyDescent="0.25">
      <c r="A26" s="48" t="s">
        <v>46</v>
      </c>
      <c r="B26" s="47">
        <v>0</v>
      </c>
      <c r="C26" s="47">
        <v>0</v>
      </c>
      <c r="D26" s="46" t="s">
        <v>47</v>
      </c>
      <c r="E26" s="47">
        <v>0</v>
      </c>
      <c r="F26" s="47">
        <v>0</v>
      </c>
    </row>
    <row r="27" spans="1:6" x14ac:dyDescent="0.25">
      <c r="A27" s="48" t="s">
        <v>48</v>
      </c>
      <c r="B27" s="47">
        <v>0</v>
      </c>
      <c r="C27" s="47">
        <v>0</v>
      </c>
      <c r="D27" s="46" t="s">
        <v>49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50</v>
      </c>
      <c r="B28" s="47">
        <v>0</v>
      </c>
      <c r="C28" s="47">
        <v>0</v>
      </c>
      <c r="D28" s="48" t="s">
        <v>51</v>
      </c>
      <c r="E28" s="47">
        <v>0</v>
      </c>
      <c r="F28" s="47">
        <v>0</v>
      </c>
    </row>
    <row r="29" spans="1:6" x14ac:dyDescent="0.25">
      <c r="A29" s="48" t="s">
        <v>52</v>
      </c>
      <c r="B29" s="47">
        <v>0</v>
      </c>
      <c r="C29" s="47">
        <v>0</v>
      </c>
      <c r="D29" s="48" t="s">
        <v>53</v>
      </c>
      <c r="E29" s="47">
        <v>0</v>
      </c>
      <c r="F29" s="47">
        <v>0</v>
      </c>
    </row>
    <row r="30" spans="1:6" x14ac:dyDescent="0.25">
      <c r="A30" s="48" t="s">
        <v>54</v>
      </c>
      <c r="B30" s="47">
        <v>0</v>
      </c>
      <c r="C30" s="47">
        <v>0</v>
      </c>
      <c r="D30" s="48" t="s">
        <v>55</v>
      </c>
      <c r="E30" s="47">
        <v>0</v>
      </c>
      <c r="F30" s="47">
        <v>0</v>
      </c>
    </row>
    <row r="31" spans="1:6" x14ac:dyDescent="0.25">
      <c r="A31" s="46" t="s">
        <v>56</v>
      </c>
      <c r="B31" s="47">
        <f>SUM(B32:B36)</f>
        <v>0</v>
      </c>
      <c r="C31" s="47">
        <f>SUM(C32:C36)</f>
        <v>0</v>
      </c>
      <c r="D31" s="46" t="s">
        <v>57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58</v>
      </c>
      <c r="B32" s="47">
        <v>0</v>
      </c>
      <c r="C32" s="47">
        <v>0</v>
      </c>
      <c r="D32" s="48" t="s">
        <v>59</v>
      </c>
      <c r="E32" s="47">
        <v>0</v>
      </c>
      <c r="F32" s="47">
        <v>0</v>
      </c>
    </row>
    <row r="33" spans="1:6" ht="14.45" customHeight="1" x14ac:dyDescent="0.25">
      <c r="A33" s="48" t="s">
        <v>60</v>
      </c>
      <c r="B33" s="47">
        <v>0</v>
      </c>
      <c r="C33" s="47">
        <v>0</v>
      </c>
      <c r="D33" s="48" t="s">
        <v>61</v>
      </c>
      <c r="E33" s="47">
        <v>0</v>
      </c>
      <c r="F33" s="47">
        <v>0</v>
      </c>
    </row>
    <row r="34" spans="1:6" ht="14.45" customHeight="1" x14ac:dyDescent="0.25">
      <c r="A34" s="48" t="s">
        <v>62</v>
      </c>
      <c r="B34" s="47">
        <v>0</v>
      </c>
      <c r="C34" s="47">
        <v>0</v>
      </c>
      <c r="D34" s="48" t="s">
        <v>63</v>
      </c>
      <c r="E34" s="47">
        <v>0</v>
      </c>
      <c r="F34" s="47">
        <v>0</v>
      </c>
    </row>
    <row r="35" spans="1:6" ht="14.45" customHeight="1" x14ac:dyDescent="0.25">
      <c r="A35" s="48" t="s">
        <v>64</v>
      </c>
      <c r="B35" s="47">
        <v>0</v>
      </c>
      <c r="C35" s="47">
        <v>0</v>
      </c>
      <c r="D35" s="48" t="s">
        <v>65</v>
      </c>
      <c r="E35" s="47">
        <v>0</v>
      </c>
      <c r="F35" s="47">
        <v>0</v>
      </c>
    </row>
    <row r="36" spans="1:6" ht="14.45" customHeight="1" x14ac:dyDescent="0.25">
      <c r="A36" s="48" t="s">
        <v>66</v>
      </c>
      <c r="B36" s="47">
        <v>0</v>
      </c>
      <c r="C36" s="47">
        <v>0</v>
      </c>
      <c r="D36" s="48" t="s">
        <v>67</v>
      </c>
      <c r="E36" s="47">
        <v>0</v>
      </c>
      <c r="F36" s="47">
        <v>0</v>
      </c>
    </row>
    <row r="37" spans="1:6" ht="14.45" customHeight="1" x14ac:dyDescent="0.25">
      <c r="A37" s="46" t="s">
        <v>68</v>
      </c>
      <c r="B37" s="47">
        <v>0</v>
      </c>
      <c r="C37" s="47">
        <v>0</v>
      </c>
      <c r="D37" s="48" t="s">
        <v>69</v>
      </c>
      <c r="E37" s="47">
        <v>0</v>
      </c>
      <c r="F37" s="47">
        <v>0</v>
      </c>
    </row>
    <row r="38" spans="1:6" x14ac:dyDescent="0.25">
      <c r="A38" s="46" t="s">
        <v>70</v>
      </c>
      <c r="B38" s="47">
        <f>SUM(B39:B40)</f>
        <v>0</v>
      </c>
      <c r="C38" s="47">
        <f>SUM(C39:C40)</f>
        <v>0</v>
      </c>
      <c r="D38" s="46" t="s">
        <v>71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72</v>
      </c>
      <c r="B39" s="47">
        <v>0</v>
      </c>
      <c r="C39" s="47">
        <v>0</v>
      </c>
      <c r="D39" s="48" t="s">
        <v>73</v>
      </c>
      <c r="E39" s="47">
        <v>0</v>
      </c>
      <c r="F39" s="47">
        <v>0</v>
      </c>
    </row>
    <row r="40" spans="1:6" x14ac:dyDescent="0.25">
      <c r="A40" s="48" t="s">
        <v>74</v>
      </c>
      <c r="B40" s="47">
        <v>0</v>
      </c>
      <c r="C40" s="47">
        <v>0</v>
      </c>
      <c r="D40" s="48" t="s">
        <v>75</v>
      </c>
      <c r="E40" s="47">
        <v>0</v>
      </c>
      <c r="F40" s="47">
        <v>0</v>
      </c>
    </row>
    <row r="41" spans="1:6" x14ac:dyDescent="0.25">
      <c r="A41" s="46" t="s">
        <v>76</v>
      </c>
      <c r="B41" s="47">
        <f>SUM(B42:B45)</f>
        <v>0</v>
      </c>
      <c r="C41" s="47">
        <f>SUM(C42:C45)</f>
        <v>0</v>
      </c>
      <c r="D41" s="48" t="s">
        <v>77</v>
      </c>
      <c r="E41" s="47">
        <v>0</v>
      </c>
      <c r="F41" s="47">
        <v>0</v>
      </c>
    </row>
    <row r="42" spans="1:6" x14ac:dyDescent="0.25">
      <c r="A42" s="48" t="s">
        <v>78</v>
      </c>
      <c r="B42" s="47">
        <v>0</v>
      </c>
      <c r="C42" s="47">
        <v>0</v>
      </c>
      <c r="D42" s="46" t="s">
        <v>79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80</v>
      </c>
      <c r="B43" s="47">
        <v>0</v>
      </c>
      <c r="C43" s="47">
        <v>0</v>
      </c>
      <c r="D43" s="48" t="s">
        <v>81</v>
      </c>
      <c r="E43" s="47">
        <v>0</v>
      </c>
      <c r="F43" s="47">
        <v>0</v>
      </c>
    </row>
    <row r="44" spans="1:6" x14ac:dyDescent="0.25">
      <c r="A44" s="48" t="s">
        <v>82</v>
      </c>
      <c r="B44" s="47">
        <v>0</v>
      </c>
      <c r="C44" s="47">
        <v>0</v>
      </c>
      <c r="D44" s="48" t="s">
        <v>83</v>
      </c>
      <c r="E44" s="47">
        <v>0</v>
      </c>
      <c r="F44" s="47">
        <v>0</v>
      </c>
    </row>
    <row r="45" spans="1:6" x14ac:dyDescent="0.25">
      <c r="A45" s="48" t="s">
        <v>84</v>
      </c>
      <c r="B45" s="47">
        <v>0</v>
      </c>
      <c r="C45" s="47">
        <v>0</v>
      </c>
      <c r="D45" s="48" t="s">
        <v>85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86</v>
      </c>
      <c r="B47" s="4">
        <f>B9+B17+B25+B31+B37+B38+B41</f>
        <v>0</v>
      </c>
      <c r="C47" s="4">
        <f>C9+C17+C25+C31+C37+C38+C41</f>
        <v>1694427.17</v>
      </c>
      <c r="D47" s="2" t="s">
        <v>87</v>
      </c>
      <c r="E47" s="4">
        <f>E9+E19+E23+E26+E27+E31+E38+E42</f>
        <v>0</v>
      </c>
      <c r="F47" s="4">
        <f>F9+F19+F23+F26+F27+F31+F38+F42</f>
        <v>0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88</v>
      </c>
      <c r="B49" s="49"/>
      <c r="C49" s="49"/>
      <c r="D49" s="2" t="s">
        <v>89</v>
      </c>
      <c r="E49" s="49"/>
      <c r="F49" s="49"/>
    </row>
    <row r="50" spans="1:6" x14ac:dyDescent="0.25">
      <c r="A50" s="46" t="s">
        <v>90</v>
      </c>
      <c r="B50" s="47">
        <v>0</v>
      </c>
      <c r="C50" s="47">
        <v>0</v>
      </c>
      <c r="D50" s="46" t="s">
        <v>91</v>
      </c>
      <c r="E50" s="47">
        <v>0</v>
      </c>
      <c r="F50" s="47">
        <v>0</v>
      </c>
    </row>
    <row r="51" spans="1:6" x14ac:dyDescent="0.25">
      <c r="A51" s="46" t="s">
        <v>92</v>
      </c>
      <c r="B51" s="47">
        <v>0</v>
      </c>
      <c r="C51" s="47">
        <v>0</v>
      </c>
      <c r="D51" s="46" t="s">
        <v>93</v>
      </c>
      <c r="E51" s="47">
        <v>0</v>
      </c>
      <c r="F51" s="47">
        <v>0</v>
      </c>
    </row>
    <row r="52" spans="1:6" x14ac:dyDescent="0.25">
      <c r="A52" s="46" t="s">
        <v>94</v>
      </c>
      <c r="B52" s="47">
        <v>0</v>
      </c>
      <c r="C52" s="47">
        <v>0</v>
      </c>
      <c r="D52" s="46" t="s">
        <v>95</v>
      </c>
      <c r="E52" s="47">
        <v>0</v>
      </c>
      <c r="F52" s="47">
        <v>0</v>
      </c>
    </row>
    <row r="53" spans="1:6" x14ac:dyDescent="0.25">
      <c r="A53" s="46" t="s">
        <v>96</v>
      </c>
      <c r="B53" s="47">
        <v>2977559.67</v>
      </c>
      <c r="C53" s="47">
        <v>2977559.67</v>
      </c>
      <c r="D53" s="46" t="s">
        <v>97</v>
      </c>
      <c r="E53" s="47">
        <v>0</v>
      </c>
      <c r="F53" s="47">
        <v>0</v>
      </c>
    </row>
    <row r="54" spans="1:6" x14ac:dyDescent="0.25">
      <c r="A54" s="46" t="s">
        <v>98</v>
      </c>
      <c r="B54" s="47">
        <v>33635.94</v>
      </c>
      <c r="C54" s="47">
        <v>33635.94</v>
      </c>
      <c r="D54" s="46" t="s">
        <v>99</v>
      </c>
      <c r="E54" s="47">
        <v>0</v>
      </c>
      <c r="F54" s="47">
        <v>0</v>
      </c>
    </row>
    <row r="55" spans="1:6" x14ac:dyDescent="0.25">
      <c r="A55" s="46" t="s">
        <v>100</v>
      </c>
      <c r="B55" s="47">
        <v>-2997554.78</v>
      </c>
      <c r="C55" s="47">
        <v>-2988744.05</v>
      </c>
      <c r="D55" s="50" t="s">
        <v>101</v>
      </c>
      <c r="E55" s="47">
        <v>0</v>
      </c>
      <c r="F55" s="47">
        <v>0</v>
      </c>
    </row>
    <row r="56" spans="1:6" x14ac:dyDescent="0.25">
      <c r="A56" s="46" t="s">
        <v>102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103</v>
      </c>
      <c r="B57" s="47">
        <v>0</v>
      </c>
      <c r="C57" s="47">
        <v>0</v>
      </c>
      <c r="D57" s="2" t="s">
        <v>104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105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106</v>
      </c>
      <c r="E59" s="4">
        <f>E47+E57</f>
        <v>0</v>
      </c>
      <c r="F59" s="4">
        <f>F47+F57</f>
        <v>0</v>
      </c>
    </row>
    <row r="60" spans="1:6" x14ac:dyDescent="0.25">
      <c r="A60" s="3" t="s">
        <v>107</v>
      </c>
      <c r="B60" s="4">
        <f>SUM(B50:B58)</f>
        <v>13640.830000000075</v>
      </c>
      <c r="C60" s="4">
        <f>SUM(C50:C58)</f>
        <v>22451.560000000056</v>
      </c>
      <c r="D60" s="45"/>
      <c r="E60" s="49"/>
      <c r="F60" s="49"/>
    </row>
    <row r="61" spans="1:6" x14ac:dyDescent="0.25">
      <c r="A61" s="45"/>
      <c r="B61" s="49"/>
      <c r="C61" s="49"/>
      <c r="D61" s="51" t="s">
        <v>108</v>
      </c>
      <c r="E61" s="49"/>
      <c r="F61" s="49"/>
    </row>
    <row r="62" spans="1:6" x14ac:dyDescent="0.25">
      <c r="A62" s="3" t="s">
        <v>109</v>
      </c>
      <c r="B62" s="4">
        <f>SUM(B47+B60)</f>
        <v>13640.830000000075</v>
      </c>
      <c r="C62" s="4">
        <f>SUM(C47+C60)</f>
        <v>1716878.73</v>
      </c>
      <c r="D62" s="45"/>
      <c r="E62" s="49"/>
      <c r="F62" s="49"/>
    </row>
    <row r="63" spans="1:6" x14ac:dyDescent="0.25">
      <c r="A63" s="45"/>
      <c r="B63" s="45"/>
      <c r="C63" s="45"/>
      <c r="D63" s="52" t="s">
        <v>110</v>
      </c>
      <c r="E63" s="47">
        <f>SUM(E64:E66)</f>
        <v>-367549.83</v>
      </c>
      <c r="F63" s="47">
        <f>SUM(F64:F66)</f>
        <v>0</v>
      </c>
    </row>
    <row r="64" spans="1:6" x14ac:dyDescent="0.25">
      <c r="A64" s="45"/>
      <c r="B64" s="45"/>
      <c r="C64" s="45"/>
      <c r="D64" s="46" t="s">
        <v>111</v>
      </c>
      <c r="E64" s="47">
        <v>-367549.83</v>
      </c>
      <c r="F64" s="47">
        <v>0</v>
      </c>
    </row>
    <row r="65" spans="1:6" x14ac:dyDescent="0.25">
      <c r="A65" s="45"/>
      <c r="B65" s="45"/>
      <c r="C65" s="45"/>
      <c r="D65" s="50" t="s">
        <v>112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113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114</v>
      </c>
      <c r="E68" s="47">
        <f>SUM(E69:E73)</f>
        <v>381190.66</v>
      </c>
      <c r="F68" s="47">
        <f>SUM(F69:F73)</f>
        <v>1716878.73</v>
      </c>
    </row>
    <row r="69" spans="1:6" x14ac:dyDescent="0.25">
      <c r="A69" s="53"/>
      <c r="B69" s="45"/>
      <c r="C69" s="45"/>
      <c r="D69" s="46" t="s">
        <v>115</v>
      </c>
      <c r="E69" s="47">
        <v>-8639.2800000000007</v>
      </c>
      <c r="F69" s="47">
        <v>-35636.07</v>
      </c>
    </row>
    <row r="70" spans="1:6" x14ac:dyDescent="0.25">
      <c r="A70" s="53"/>
      <c r="B70" s="45"/>
      <c r="C70" s="45"/>
      <c r="D70" s="46" t="s">
        <v>116</v>
      </c>
      <c r="E70" s="47">
        <v>389829.94</v>
      </c>
      <c r="F70" s="47">
        <v>1752514.8</v>
      </c>
    </row>
    <row r="71" spans="1:6" x14ac:dyDescent="0.25">
      <c r="A71" s="53"/>
      <c r="B71" s="45"/>
      <c r="C71" s="45"/>
      <c r="D71" s="46" t="s">
        <v>117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118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119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120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121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122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123</v>
      </c>
      <c r="E79" s="4">
        <f>E63+E68+E75</f>
        <v>13640.829999999958</v>
      </c>
      <c r="F79" s="4">
        <f>F63+F68+F75</f>
        <v>1716878.73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124</v>
      </c>
      <c r="E81" s="4">
        <f>E59+E79</f>
        <v>13640.829999999958</v>
      </c>
      <c r="F81" s="4">
        <f>F59+F79</f>
        <v>1716878.73</v>
      </c>
    </row>
    <row r="82" spans="1:6" x14ac:dyDescent="0.25">
      <c r="A82" s="54"/>
      <c r="B82" s="55"/>
      <c r="C82" s="55"/>
      <c r="D82" s="55"/>
      <c r="E82" s="56"/>
      <c r="F82" s="56"/>
    </row>
    <row r="84" spans="1:6" x14ac:dyDescent="0.25">
      <c r="A84" s="198" t="s">
        <v>603</v>
      </c>
      <c r="E84" s="197"/>
      <c r="F84" s="197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B9:C62 E9:F45 E50:F81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12 E9:F63 B48:C52 B32:C46 B47 B14:C19 B13 B21:C30 B20 B56:C62 E71:F81 E65:F68 F64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40"/>
  <sheetViews>
    <sheetView showGridLines="0" topLeftCell="A36" zoomScale="75" zoomScaleNormal="75" workbookViewId="0">
      <selection activeCell="A39" sqref="A39:A40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455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FIDEICOMISO PROMOCIÓN JUVENIL 129747 (a)</v>
      </c>
      <c r="B2" s="182"/>
      <c r="C2" s="182"/>
      <c r="D2" s="182"/>
      <c r="E2" s="182"/>
      <c r="F2" s="182"/>
      <c r="G2" s="183"/>
    </row>
    <row r="3" spans="1:7" x14ac:dyDescent="0.25">
      <c r="A3" s="178" t="s">
        <v>456</v>
      </c>
      <c r="B3" s="179"/>
      <c r="C3" s="179"/>
      <c r="D3" s="179"/>
      <c r="E3" s="179"/>
      <c r="F3" s="179"/>
      <c r="G3" s="180"/>
    </row>
    <row r="4" spans="1:7" x14ac:dyDescent="0.25">
      <c r="A4" s="178" t="s">
        <v>3</v>
      </c>
      <c r="B4" s="179"/>
      <c r="C4" s="179"/>
      <c r="D4" s="179"/>
      <c r="E4" s="179"/>
      <c r="F4" s="179"/>
      <c r="G4" s="180"/>
    </row>
    <row r="5" spans="1:7" x14ac:dyDescent="0.25">
      <c r="A5" s="172" t="s">
        <v>457</v>
      </c>
      <c r="B5" s="173"/>
      <c r="C5" s="173"/>
      <c r="D5" s="173"/>
      <c r="E5" s="173"/>
      <c r="F5" s="173"/>
      <c r="G5" s="174"/>
    </row>
    <row r="6" spans="1:7" ht="30" x14ac:dyDescent="0.25">
      <c r="A6" s="139" t="s">
        <v>458</v>
      </c>
      <c r="B6" s="7" t="s">
        <v>459</v>
      </c>
      <c r="C6" s="33" t="s">
        <v>460</v>
      </c>
      <c r="D6" s="33" t="s">
        <v>461</v>
      </c>
      <c r="E6" s="33" t="s">
        <v>462</v>
      </c>
      <c r="F6" s="33" t="s">
        <v>463</v>
      </c>
      <c r="G6" s="33" t="s">
        <v>464</v>
      </c>
    </row>
    <row r="7" spans="1:7" ht="15.75" customHeight="1" x14ac:dyDescent="0.25">
      <c r="A7" s="26" t="s">
        <v>465</v>
      </c>
      <c r="B7" s="119">
        <f>SUM(B8:B19)</f>
        <v>0</v>
      </c>
      <c r="C7" s="119">
        <f t="shared" ref="C7:G7" si="0">SUM(C8:C19)</f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466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467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469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470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471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472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473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474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475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476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477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478</v>
      </c>
      <c r="B20" s="75"/>
      <c r="C20" s="75"/>
      <c r="D20" s="75"/>
      <c r="E20" s="75"/>
      <c r="F20" s="75"/>
      <c r="G20" s="75"/>
    </row>
    <row r="21" spans="1:7" x14ac:dyDescent="0.25">
      <c r="A21" s="3" t="s">
        <v>479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480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481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482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483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484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478</v>
      </c>
      <c r="B27" s="76"/>
      <c r="C27" s="76"/>
      <c r="D27" s="76"/>
      <c r="E27" s="76"/>
      <c r="F27" s="76"/>
      <c r="G27" s="76"/>
    </row>
    <row r="28" spans="1:7" x14ac:dyDescent="0.25">
      <c r="A28" s="3" t="s">
        <v>485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486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478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487</v>
      </c>
      <c r="B31" s="119">
        <f>B21+B7+B28</f>
        <v>0</v>
      </c>
      <c r="C31" s="119">
        <f t="shared" ref="C31:G31" si="3">C21+C7+C28</f>
        <v>0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299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488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301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489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  <row r="39" spans="1:7" x14ac:dyDescent="0.25">
      <c r="A39" s="199" t="s">
        <v>604</v>
      </c>
    </row>
    <row r="40" spans="1:7" x14ac:dyDescent="0.25">
      <c r="A40" t="s">
        <v>605</v>
      </c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3"/>
  <sheetViews>
    <sheetView showGridLines="0" zoomScale="75" zoomScaleNormal="75" workbookViewId="0">
      <selection activeCell="A4" sqref="A4:G4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490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FIDEICOMISO PROMOCIÓN JUVENIL 129747 (a)</v>
      </c>
      <c r="B2" s="182"/>
      <c r="C2" s="182"/>
      <c r="D2" s="182"/>
      <c r="E2" s="182"/>
      <c r="F2" s="182"/>
      <c r="G2" s="183"/>
    </row>
    <row r="3" spans="1:7" x14ac:dyDescent="0.25">
      <c r="A3" s="178" t="s">
        <v>491</v>
      </c>
      <c r="B3" s="179"/>
      <c r="C3" s="179"/>
      <c r="D3" s="179"/>
      <c r="E3" s="179"/>
      <c r="F3" s="179"/>
      <c r="G3" s="180"/>
    </row>
    <row r="4" spans="1:7" x14ac:dyDescent="0.25">
      <c r="A4" s="178" t="s">
        <v>3</v>
      </c>
      <c r="B4" s="179"/>
      <c r="C4" s="179"/>
      <c r="D4" s="179"/>
      <c r="E4" s="179"/>
      <c r="F4" s="179"/>
      <c r="G4" s="180"/>
    </row>
    <row r="5" spans="1:7" x14ac:dyDescent="0.25">
      <c r="A5" s="172" t="s">
        <v>457</v>
      </c>
      <c r="B5" s="173"/>
      <c r="C5" s="173"/>
      <c r="D5" s="173"/>
      <c r="E5" s="173"/>
      <c r="F5" s="173"/>
      <c r="G5" s="174"/>
    </row>
    <row r="6" spans="1:7" ht="30" x14ac:dyDescent="0.25">
      <c r="A6" s="139" t="s">
        <v>458</v>
      </c>
      <c r="B6" s="7" t="s">
        <v>459</v>
      </c>
      <c r="C6" s="33" t="s">
        <v>460</v>
      </c>
      <c r="D6" s="33" t="s">
        <v>461</v>
      </c>
      <c r="E6" s="33" t="s">
        <v>462</v>
      </c>
      <c r="F6" s="33" t="s">
        <v>463</v>
      </c>
      <c r="G6" s="33" t="s">
        <v>464</v>
      </c>
    </row>
    <row r="7" spans="1:7" ht="15.75" customHeight="1" x14ac:dyDescent="0.25">
      <c r="A7" s="26" t="s">
        <v>492</v>
      </c>
      <c r="B7" s="119">
        <f t="shared" ref="B7:G7" si="0">SUM(B8:B16)</f>
        <v>0</v>
      </c>
      <c r="C7" s="119">
        <f t="shared" si="0"/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493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494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495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496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497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498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499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500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501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502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493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494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495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496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497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498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499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503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501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478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504</v>
      </c>
      <c r="B29" s="119">
        <f>B18+B7</f>
        <v>0</v>
      </c>
      <c r="C29" s="119">
        <f t="shared" ref="C29:G29" si="2">C18+C7</f>
        <v>0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2" spans="1:7" x14ac:dyDescent="0.25">
      <c r="A32" s="199" t="s">
        <v>604</v>
      </c>
    </row>
    <row r="33" spans="1:1" x14ac:dyDescent="0.25">
      <c r="A33" t="s">
        <v>605</v>
      </c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27:G28 B18:G26 B29:G2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42"/>
  <sheetViews>
    <sheetView showGridLines="0" zoomScale="75" zoomScaleNormal="75" workbookViewId="0">
      <selection activeCell="A19" sqref="A1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505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FIDEICOMISO PROMOCIÓN JUVENIL 129747 (a)</v>
      </c>
      <c r="B2" s="182"/>
      <c r="C2" s="182"/>
      <c r="D2" s="182"/>
      <c r="E2" s="182"/>
      <c r="F2" s="182"/>
      <c r="G2" s="183"/>
    </row>
    <row r="3" spans="1:7" x14ac:dyDescent="0.25">
      <c r="A3" s="178" t="s">
        <v>506</v>
      </c>
      <c r="B3" s="179"/>
      <c r="C3" s="179"/>
      <c r="D3" s="179"/>
      <c r="E3" s="179"/>
      <c r="F3" s="179"/>
      <c r="G3" s="180"/>
    </row>
    <row r="4" spans="1:7" x14ac:dyDescent="0.25">
      <c r="A4" s="178" t="s">
        <v>3</v>
      </c>
      <c r="B4" s="179"/>
      <c r="C4" s="179"/>
      <c r="D4" s="179"/>
      <c r="E4" s="179"/>
      <c r="F4" s="179"/>
      <c r="G4" s="180"/>
    </row>
    <row r="5" spans="1:7" ht="30" x14ac:dyDescent="0.25">
      <c r="A5" s="139" t="s">
        <v>507</v>
      </c>
      <c r="B5" s="7" t="s">
        <v>508</v>
      </c>
      <c r="C5" s="33" t="s">
        <v>509</v>
      </c>
      <c r="D5" s="33" t="s">
        <v>510</v>
      </c>
      <c r="E5" s="33" t="s">
        <v>511</v>
      </c>
      <c r="F5" s="33" t="s">
        <v>512</v>
      </c>
      <c r="G5" s="33" t="s">
        <v>513</v>
      </c>
    </row>
    <row r="6" spans="1:7" ht="15.75" customHeight="1" x14ac:dyDescent="0.25">
      <c r="A6" s="26" t="s">
        <v>514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466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467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468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469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470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471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472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473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474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475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476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477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515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480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481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482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483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516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297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517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0</v>
      </c>
      <c r="F30" s="119">
        <f t="shared" si="3"/>
        <v>0</v>
      </c>
      <c r="G30" s="119">
        <f t="shared" si="3"/>
        <v>0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299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488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301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489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518</v>
      </c>
    </row>
    <row r="39" spans="1:7" x14ac:dyDescent="0.25">
      <c r="A39" t="s">
        <v>519</v>
      </c>
    </row>
    <row r="41" spans="1:7" x14ac:dyDescent="0.25">
      <c r="A41" s="199" t="s">
        <v>604</v>
      </c>
    </row>
    <row r="42" spans="1:7" x14ac:dyDescent="0.25">
      <c r="A42" t="s">
        <v>605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5"/>
  <sheetViews>
    <sheetView showGridLines="0" topLeftCell="A28" zoomScale="75" zoomScaleNormal="75" workbookViewId="0">
      <selection activeCell="C34" sqref="C3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520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FIDEICOMISO PROMOCIÓN JUVENIL 129747 (a)</v>
      </c>
      <c r="B2" s="182"/>
      <c r="C2" s="182"/>
      <c r="D2" s="182"/>
      <c r="E2" s="182"/>
      <c r="F2" s="182"/>
      <c r="G2" s="183"/>
    </row>
    <row r="3" spans="1:7" x14ac:dyDescent="0.25">
      <c r="A3" s="178" t="s">
        <v>521</v>
      </c>
      <c r="B3" s="179"/>
      <c r="C3" s="179"/>
      <c r="D3" s="179"/>
      <c r="E3" s="179"/>
      <c r="F3" s="179"/>
      <c r="G3" s="180"/>
    </row>
    <row r="4" spans="1:7" x14ac:dyDescent="0.25">
      <c r="A4" s="178" t="s">
        <v>3</v>
      </c>
      <c r="B4" s="179"/>
      <c r="C4" s="179"/>
      <c r="D4" s="179"/>
      <c r="E4" s="179"/>
      <c r="F4" s="179"/>
      <c r="G4" s="180"/>
    </row>
    <row r="5" spans="1:7" ht="30" x14ac:dyDescent="0.25">
      <c r="A5" s="139" t="s">
        <v>507</v>
      </c>
      <c r="B5" s="7" t="s">
        <v>508</v>
      </c>
      <c r="C5" s="33" t="s">
        <v>509</v>
      </c>
      <c r="D5" s="33" t="s">
        <v>510</v>
      </c>
      <c r="E5" s="33" t="s">
        <v>511</v>
      </c>
      <c r="F5" s="33" t="s">
        <v>512</v>
      </c>
      <c r="G5" s="33" t="s">
        <v>513</v>
      </c>
    </row>
    <row r="6" spans="1:7" ht="15.75" customHeight="1" x14ac:dyDescent="0.25">
      <c r="A6" s="26" t="s">
        <v>492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493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494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495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496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497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498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499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500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501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502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493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494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495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496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497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498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503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501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478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504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522</v>
      </c>
    </row>
    <row r="32" spans="1:7" x14ac:dyDescent="0.25">
      <c r="A32" t="s">
        <v>523</v>
      </c>
    </row>
    <row r="34" spans="1:1" x14ac:dyDescent="0.25">
      <c r="A34" s="199" t="s">
        <v>604</v>
      </c>
    </row>
    <row r="35" spans="1:1" x14ac:dyDescent="0.25">
      <c r="A35" t="s">
        <v>605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70"/>
  <sheetViews>
    <sheetView showGridLines="0" topLeftCell="A53" zoomScale="75" zoomScaleNormal="75" workbookViewId="0">
      <selection activeCell="A65" sqref="A6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69" t="s">
        <v>524</v>
      </c>
      <c r="B1" s="161"/>
      <c r="C1" s="161"/>
      <c r="D1" s="161"/>
      <c r="E1" s="161"/>
      <c r="F1" s="161"/>
    </row>
    <row r="2" spans="1:6" x14ac:dyDescent="0.25">
      <c r="A2" s="181" t="str">
        <f>'Formato 1'!A2</f>
        <v>FIDEICOMISO PROMOCIÓN JUVENIL 129747 (a)</v>
      </c>
      <c r="B2" s="182"/>
      <c r="C2" s="182"/>
      <c r="D2" s="182"/>
      <c r="E2" s="182"/>
      <c r="F2" s="183"/>
    </row>
    <row r="3" spans="1:6" x14ac:dyDescent="0.25">
      <c r="A3" s="178" t="s">
        <v>525</v>
      </c>
      <c r="B3" s="179"/>
      <c r="C3" s="179"/>
      <c r="D3" s="179"/>
      <c r="E3" s="179"/>
      <c r="F3" s="180"/>
    </row>
    <row r="4" spans="1:6" ht="30" x14ac:dyDescent="0.25">
      <c r="A4" s="139" t="s">
        <v>507</v>
      </c>
      <c r="B4" s="7" t="s">
        <v>526</v>
      </c>
      <c r="C4" s="33" t="s">
        <v>527</v>
      </c>
      <c r="D4" s="33" t="s">
        <v>528</v>
      </c>
      <c r="E4" s="33" t="s">
        <v>529</v>
      </c>
      <c r="F4" s="33" t="s">
        <v>530</v>
      </c>
    </row>
    <row r="5" spans="1:6" ht="15.75" customHeight="1" x14ac:dyDescent="0.25">
      <c r="A5" s="143" t="s">
        <v>531</v>
      </c>
      <c r="B5" s="148"/>
      <c r="C5" s="148"/>
      <c r="D5" s="148"/>
      <c r="E5" s="148"/>
      <c r="F5" s="148"/>
    </row>
    <row r="6" spans="1:6" ht="30" x14ac:dyDescent="0.25">
      <c r="A6" s="146" t="s">
        <v>532</v>
      </c>
      <c r="B6" s="145"/>
      <c r="C6" s="145"/>
      <c r="D6" s="145"/>
      <c r="E6" s="145"/>
      <c r="F6" s="145"/>
    </row>
    <row r="7" spans="1:6" ht="15.75" customHeight="1" x14ac:dyDescent="0.25">
      <c r="A7" s="146" t="s">
        <v>533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534</v>
      </c>
      <c r="B9" s="145"/>
      <c r="C9" s="145"/>
      <c r="D9" s="145"/>
      <c r="E9" s="145"/>
      <c r="F9" s="145"/>
    </row>
    <row r="10" spans="1:6" x14ac:dyDescent="0.25">
      <c r="A10" s="146" t="s">
        <v>535</v>
      </c>
      <c r="B10" s="155"/>
      <c r="C10" s="155"/>
      <c r="D10" s="155"/>
      <c r="E10" s="155"/>
      <c r="F10" s="155"/>
    </row>
    <row r="11" spans="1:6" x14ac:dyDescent="0.25">
      <c r="A11" s="67" t="s">
        <v>536</v>
      </c>
      <c r="B11" s="155"/>
      <c r="C11" s="155"/>
      <c r="D11" s="155"/>
      <c r="E11" s="155"/>
      <c r="F11" s="155"/>
    </row>
    <row r="12" spans="1:6" x14ac:dyDescent="0.25">
      <c r="A12" s="67" t="s">
        <v>537</v>
      </c>
      <c r="B12" s="155"/>
      <c r="C12" s="155"/>
      <c r="D12" s="155"/>
      <c r="E12" s="155"/>
      <c r="F12" s="155"/>
    </row>
    <row r="13" spans="1:6" x14ac:dyDescent="0.25">
      <c r="A13" s="67" t="s">
        <v>538</v>
      </c>
      <c r="B13" s="155"/>
      <c r="C13" s="155"/>
      <c r="D13" s="155"/>
      <c r="E13" s="155"/>
      <c r="F13" s="155"/>
    </row>
    <row r="14" spans="1:6" x14ac:dyDescent="0.25">
      <c r="A14" s="146" t="s">
        <v>539</v>
      </c>
      <c r="B14" s="155"/>
      <c r="C14" s="155"/>
      <c r="D14" s="155"/>
      <c r="E14" s="155"/>
      <c r="F14" s="155"/>
    </row>
    <row r="15" spans="1:6" x14ac:dyDescent="0.25">
      <c r="A15" s="67" t="s">
        <v>536</v>
      </c>
      <c r="B15" s="155"/>
      <c r="C15" s="155"/>
      <c r="D15" s="155"/>
      <c r="E15" s="155"/>
      <c r="F15" s="155"/>
    </row>
    <row r="16" spans="1:6" x14ac:dyDescent="0.25">
      <c r="A16" s="67" t="s">
        <v>537</v>
      </c>
      <c r="B16" s="156"/>
      <c r="C16" s="156"/>
      <c r="D16" s="156"/>
      <c r="E16" s="156"/>
      <c r="F16" s="156"/>
    </row>
    <row r="17" spans="1:6" x14ac:dyDescent="0.25">
      <c r="A17" s="67" t="s">
        <v>538</v>
      </c>
      <c r="B17" s="157"/>
      <c r="C17" s="157"/>
      <c r="D17" s="157"/>
      <c r="E17" s="157"/>
      <c r="F17" s="157"/>
    </row>
    <row r="18" spans="1:6" x14ac:dyDescent="0.25">
      <c r="A18" s="146" t="s">
        <v>540</v>
      </c>
      <c r="B18" s="157"/>
      <c r="C18" s="157"/>
      <c r="D18" s="157"/>
      <c r="E18" s="157"/>
      <c r="F18" s="157"/>
    </row>
    <row r="19" spans="1:6" x14ac:dyDescent="0.25">
      <c r="A19" s="146" t="s">
        <v>541</v>
      </c>
      <c r="B19" s="157"/>
      <c r="C19" s="157"/>
      <c r="D19" s="157"/>
      <c r="E19" s="157"/>
      <c r="F19" s="157"/>
    </row>
    <row r="20" spans="1:6" x14ac:dyDescent="0.25">
      <c r="A20" s="146" t="s">
        <v>542</v>
      </c>
      <c r="B20" s="158"/>
      <c r="C20" s="158"/>
      <c r="D20" s="158"/>
      <c r="E20" s="158"/>
      <c r="F20" s="158"/>
    </row>
    <row r="21" spans="1:6" x14ac:dyDescent="0.25">
      <c r="A21" s="146" t="s">
        <v>543</v>
      </c>
      <c r="B21" s="158"/>
      <c r="C21" s="158"/>
      <c r="D21" s="158"/>
      <c r="E21" s="158"/>
      <c r="F21" s="158"/>
    </row>
    <row r="22" spans="1:6" x14ac:dyDescent="0.25">
      <c r="A22" s="146" t="s">
        <v>544</v>
      </c>
      <c r="B22" s="158"/>
      <c r="C22" s="158"/>
      <c r="D22" s="158"/>
      <c r="E22" s="158"/>
      <c r="F22" s="158"/>
    </row>
    <row r="23" spans="1:6" x14ac:dyDescent="0.25">
      <c r="A23" s="146" t="s">
        <v>545</v>
      </c>
      <c r="B23" s="158"/>
      <c r="C23" s="158"/>
      <c r="D23" s="158"/>
      <c r="E23" s="158"/>
      <c r="F23" s="158"/>
    </row>
    <row r="24" spans="1:6" x14ac:dyDescent="0.25">
      <c r="A24" s="146" t="s">
        <v>546</v>
      </c>
      <c r="B24" s="150"/>
      <c r="C24" s="150"/>
      <c r="D24" s="150"/>
      <c r="E24" s="150"/>
      <c r="F24" s="150"/>
    </row>
    <row r="25" spans="1:6" x14ac:dyDescent="0.25">
      <c r="A25" s="146" t="s">
        <v>547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548</v>
      </c>
      <c r="B27" s="149"/>
      <c r="C27" s="149"/>
      <c r="D27" s="149"/>
      <c r="E27" s="149"/>
      <c r="F27" s="149"/>
    </row>
    <row r="28" spans="1:6" x14ac:dyDescent="0.25">
      <c r="A28" s="146" t="s">
        <v>549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550</v>
      </c>
      <c r="B30" s="53"/>
      <c r="C30" s="53"/>
      <c r="D30" s="53"/>
      <c r="E30" s="53"/>
      <c r="F30" s="53"/>
    </row>
    <row r="31" spans="1:6" x14ac:dyDescent="0.25">
      <c r="A31" s="154" t="s">
        <v>535</v>
      </c>
      <c r="B31" s="91"/>
      <c r="C31" s="91"/>
      <c r="D31" s="91"/>
      <c r="E31" s="91"/>
      <c r="F31" s="91"/>
    </row>
    <row r="32" spans="1:6" x14ac:dyDescent="0.25">
      <c r="A32" s="154" t="s">
        <v>539</v>
      </c>
      <c r="B32" s="91"/>
      <c r="C32" s="91"/>
      <c r="D32" s="91"/>
      <c r="E32" s="91"/>
      <c r="F32" s="91"/>
    </row>
    <row r="33" spans="1:6" x14ac:dyDescent="0.25">
      <c r="A33" s="154" t="s">
        <v>551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552</v>
      </c>
      <c r="B35" s="53"/>
      <c r="C35" s="53"/>
      <c r="D35" s="53"/>
      <c r="E35" s="53"/>
      <c r="F35" s="53"/>
    </row>
    <row r="36" spans="1:6" x14ac:dyDescent="0.25">
      <c r="A36" s="154" t="s">
        <v>553</v>
      </c>
      <c r="B36" s="53"/>
      <c r="C36" s="53"/>
      <c r="D36" s="53"/>
      <c r="E36" s="53"/>
      <c r="F36" s="53"/>
    </row>
    <row r="37" spans="1:6" x14ac:dyDescent="0.25">
      <c r="A37" s="154" t="s">
        <v>554</v>
      </c>
      <c r="B37" s="53"/>
      <c r="C37" s="53"/>
      <c r="D37" s="53"/>
      <c r="E37" s="53"/>
      <c r="F37" s="53"/>
    </row>
    <row r="38" spans="1:6" x14ac:dyDescent="0.25">
      <c r="A38" s="154" t="s">
        <v>555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556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557</v>
      </c>
      <c r="B42" s="53"/>
      <c r="C42" s="53"/>
      <c r="D42" s="53"/>
      <c r="E42" s="53"/>
      <c r="F42" s="53"/>
    </row>
    <row r="43" spans="1:6" x14ac:dyDescent="0.25">
      <c r="A43" s="154" t="s">
        <v>558</v>
      </c>
      <c r="B43" s="91"/>
      <c r="C43" s="91"/>
      <c r="D43" s="91"/>
      <c r="E43" s="91"/>
      <c r="F43" s="91"/>
    </row>
    <row r="44" spans="1:6" x14ac:dyDescent="0.25">
      <c r="A44" s="154" t="s">
        <v>559</v>
      </c>
      <c r="B44" s="91"/>
      <c r="C44" s="91"/>
      <c r="D44" s="91"/>
      <c r="E44" s="91"/>
      <c r="F44" s="91"/>
    </row>
    <row r="45" spans="1:6" x14ac:dyDescent="0.25">
      <c r="A45" s="154" t="s">
        <v>560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561</v>
      </c>
      <c r="B47" s="53"/>
      <c r="C47" s="53"/>
      <c r="D47" s="53"/>
      <c r="E47" s="53"/>
      <c r="F47" s="53"/>
    </row>
    <row r="48" spans="1:6" x14ac:dyDescent="0.25">
      <c r="A48" s="154" t="s">
        <v>559</v>
      </c>
      <c r="B48" s="91"/>
      <c r="C48" s="91"/>
      <c r="D48" s="91"/>
      <c r="E48" s="91"/>
      <c r="F48" s="91"/>
    </row>
    <row r="49" spans="1:6" x14ac:dyDescent="0.25">
      <c r="A49" s="154" t="s">
        <v>560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562</v>
      </c>
      <c r="B51" s="53"/>
      <c r="C51" s="53"/>
      <c r="D51" s="53"/>
      <c r="E51" s="53"/>
      <c r="F51" s="53"/>
    </row>
    <row r="52" spans="1:6" x14ac:dyDescent="0.25">
      <c r="A52" s="154" t="s">
        <v>559</v>
      </c>
      <c r="B52" s="91"/>
      <c r="C52" s="91"/>
      <c r="D52" s="91"/>
      <c r="E52" s="91"/>
      <c r="F52" s="91"/>
    </row>
    <row r="53" spans="1:6" x14ac:dyDescent="0.25">
      <c r="A53" s="154" t="s">
        <v>560</v>
      </c>
      <c r="B53" s="91"/>
      <c r="C53" s="91"/>
      <c r="D53" s="91"/>
      <c r="E53" s="91"/>
      <c r="F53" s="91"/>
    </row>
    <row r="54" spans="1:6" x14ac:dyDescent="0.25">
      <c r="A54" s="154" t="s">
        <v>563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564</v>
      </c>
      <c r="B56" s="53"/>
      <c r="C56" s="53"/>
      <c r="D56" s="53"/>
      <c r="E56" s="53"/>
      <c r="F56" s="53"/>
    </row>
    <row r="57" spans="1:6" x14ac:dyDescent="0.25">
      <c r="A57" s="154" t="s">
        <v>559</v>
      </c>
      <c r="B57" s="91"/>
      <c r="C57" s="91"/>
      <c r="D57" s="91"/>
      <c r="E57" s="91"/>
      <c r="F57" s="91"/>
    </row>
    <row r="58" spans="1:6" x14ac:dyDescent="0.25">
      <c r="A58" s="154" t="s">
        <v>560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565</v>
      </c>
      <c r="B60" s="53"/>
      <c r="C60" s="53"/>
      <c r="D60" s="53"/>
      <c r="E60" s="53"/>
      <c r="F60" s="53"/>
    </row>
    <row r="61" spans="1:6" x14ac:dyDescent="0.25">
      <c r="A61" s="154" t="s">
        <v>566</v>
      </c>
      <c r="B61" s="141"/>
      <c r="C61" s="141"/>
      <c r="D61" s="141"/>
      <c r="E61" s="141"/>
      <c r="F61" s="141"/>
    </row>
    <row r="62" spans="1:6" x14ac:dyDescent="0.25">
      <c r="A62" s="154" t="s">
        <v>567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568</v>
      </c>
      <c r="B64" s="141"/>
      <c r="C64" s="141"/>
      <c r="D64" s="141"/>
      <c r="E64" s="141"/>
      <c r="F64" s="141"/>
    </row>
    <row r="65" spans="1:6" x14ac:dyDescent="0.25">
      <c r="A65" s="154" t="s">
        <v>569</v>
      </c>
      <c r="B65" s="141"/>
      <c r="C65" s="141"/>
      <c r="D65" s="141"/>
      <c r="E65" s="141"/>
      <c r="F65" s="141"/>
    </row>
    <row r="66" spans="1:6" x14ac:dyDescent="0.25">
      <c r="A66" s="154" t="s">
        <v>570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  <row r="69" spans="1:6" x14ac:dyDescent="0.25">
      <c r="A69" s="199" t="s">
        <v>604</v>
      </c>
    </row>
    <row r="70" spans="1:6" x14ac:dyDescent="0.25">
      <c r="A70" t="s">
        <v>605</v>
      </c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86" t="s">
        <v>455</v>
      </c>
      <c r="B1" s="186"/>
      <c r="C1" s="186"/>
      <c r="D1" s="186"/>
      <c r="E1" s="186"/>
      <c r="F1" s="186"/>
      <c r="G1" s="186"/>
    </row>
    <row r="2" spans="1:7" x14ac:dyDescent="0.25">
      <c r="A2" s="128" t="str">
        <f>'Formato 1'!A2</f>
        <v>FIDEICOMISO PROMOCIÓN JUVENIL 129747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456</v>
      </c>
      <c r="B3" s="132"/>
      <c r="C3" s="132"/>
      <c r="D3" s="132"/>
      <c r="E3" s="132"/>
      <c r="F3" s="132"/>
      <c r="G3" s="133"/>
    </row>
    <row r="4" spans="1:7" x14ac:dyDescent="0.25">
      <c r="A4" s="131" t="s">
        <v>3</v>
      </c>
      <c r="B4" s="132"/>
      <c r="C4" s="132"/>
      <c r="D4" s="132"/>
      <c r="E4" s="132"/>
      <c r="F4" s="132"/>
      <c r="G4" s="133"/>
    </row>
    <row r="5" spans="1:7" x14ac:dyDescent="0.25">
      <c r="A5" s="131" t="s">
        <v>457</v>
      </c>
      <c r="B5" s="132"/>
      <c r="C5" s="132"/>
      <c r="D5" s="132"/>
      <c r="E5" s="132"/>
      <c r="F5" s="132"/>
      <c r="G5" s="133"/>
    </row>
    <row r="6" spans="1:7" x14ac:dyDescent="0.25">
      <c r="A6" s="184" t="s">
        <v>507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83.25" customHeight="1" x14ac:dyDescent="0.25">
      <c r="A7" s="185"/>
      <c r="B7" s="70" t="s">
        <v>571</v>
      </c>
      <c r="C7" s="185"/>
      <c r="D7" s="185"/>
      <c r="E7" s="185"/>
      <c r="F7" s="185"/>
      <c r="G7" s="185"/>
    </row>
    <row r="8" spans="1:7" ht="30" x14ac:dyDescent="0.25">
      <c r="A8" s="71" t="s">
        <v>514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242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243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244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572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246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247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573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574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575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267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576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515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577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578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579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294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516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297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580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299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488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301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581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7" t="s">
        <v>490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FIDEICOMISO PROMOCIÓN JUVENIL 129747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491</v>
      </c>
      <c r="B3" s="114"/>
      <c r="C3" s="114"/>
      <c r="D3" s="114"/>
      <c r="E3" s="114"/>
      <c r="F3" s="114"/>
      <c r="G3" s="115"/>
    </row>
    <row r="4" spans="1:7" x14ac:dyDescent="0.25">
      <c r="A4" s="113" t="s">
        <v>3</v>
      </c>
      <c r="B4" s="114"/>
      <c r="C4" s="114"/>
      <c r="D4" s="114"/>
      <c r="E4" s="114"/>
      <c r="F4" s="114"/>
      <c r="G4" s="115"/>
    </row>
    <row r="5" spans="1:7" x14ac:dyDescent="0.25">
      <c r="A5" s="113" t="s">
        <v>457</v>
      </c>
      <c r="B5" s="114"/>
      <c r="C5" s="114"/>
      <c r="D5" s="114"/>
      <c r="E5" s="114"/>
      <c r="F5" s="114"/>
      <c r="G5" s="115"/>
    </row>
    <row r="6" spans="1:7" x14ac:dyDescent="0.25">
      <c r="A6" s="188" t="s">
        <v>582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57.75" customHeight="1" x14ac:dyDescent="0.25">
      <c r="A7" s="189"/>
      <c r="B7" s="37" t="s">
        <v>571</v>
      </c>
      <c r="C7" s="185"/>
      <c r="D7" s="185"/>
      <c r="E7" s="185"/>
      <c r="F7" s="185"/>
      <c r="G7" s="185"/>
    </row>
    <row r="8" spans="1:7" x14ac:dyDescent="0.25">
      <c r="A8" s="26" t="s">
        <v>492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583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584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495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496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585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498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499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500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501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502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583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584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495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496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585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498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499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503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501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504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7" t="s">
        <v>505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FIDEICOMISO PROMOCIÓN JUVENIL 129747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506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191" t="s">
        <v>507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f>+F5+1</f>
        <v>2022</v>
      </c>
    </row>
    <row r="6" spans="1:7" ht="32.25" x14ac:dyDescent="0.25">
      <c r="A6" s="168"/>
      <c r="B6" s="193"/>
      <c r="C6" s="193"/>
      <c r="D6" s="193"/>
      <c r="E6" s="193"/>
      <c r="F6" s="193"/>
      <c r="G6" s="37" t="s">
        <v>586</v>
      </c>
    </row>
    <row r="7" spans="1:7" x14ac:dyDescent="0.25">
      <c r="A7" s="62" t="s">
        <v>514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587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588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468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469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590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472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473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591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475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592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593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515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594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595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482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483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596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516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297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517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299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488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597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489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0" t="s">
        <v>598</v>
      </c>
      <c r="B39" s="190"/>
      <c r="C39" s="190"/>
      <c r="D39" s="190"/>
      <c r="E39" s="190"/>
      <c r="F39" s="190"/>
      <c r="G39" s="190"/>
    </row>
    <row r="40" spans="1:7" x14ac:dyDescent="0.25">
      <c r="A40" s="190" t="s">
        <v>599</v>
      </c>
      <c r="B40" s="190"/>
      <c r="C40" s="190"/>
      <c r="D40" s="190"/>
      <c r="E40" s="190"/>
      <c r="F40" s="190"/>
      <c r="G40" s="19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7" t="s">
        <v>520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FIDEICOMISO PROMOCIÓN JUVENIL 129747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521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194" t="s">
        <v>582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v>2022</v>
      </c>
    </row>
    <row r="6" spans="1:7" ht="48.75" customHeight="1" x14ac:dyDescent="0.25">
      <c r="A6" s="195"/>
      <c r="B6" s="193"/>
      <c r="C6" s="193"/>
      <c r="D6" s="193"/>
      <c r="E6" s="193"/>
      <c r="F6" s="193"/>
      <c r="G6" s="37" t="s">
        <v>600</v>
      </c>
    </row>
    <row r="7" spans="1:7" x14ac:dyDescent="0.25">
      <c r="A7" s="26" t="s">
        <v>492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583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584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495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496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585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498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499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500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501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502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583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584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495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496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585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498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499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503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501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601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0" t="s">
        <v>598</v>
      </c>
      <c r="B32" s="190"/>
      <c r="C32" s="190"/>
      <c r="D32" s="190"/>
      <c r="E32" s="190"/>
      <c r="F32" s="190"/>
      <c r="G32" s="190"/>
    </row>
    <row r="33" spans="1:7" x14ac:dyDescent="0.25">
      <c r="A33" s="190" t="s">
        <v>599</v>
      </c>
      <c r="B33" s="190"/>
      <c r="C33" s="190"/>
      <c r="D33" s="190"/>
      <c r="E33" s="190"/>
      <c r="F33" s="190"/>
      <c r="G33" s="19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96" t="s">
        <v>524</v>
      </c>
      <c r="B1" s="196"/>
      <c r="C1" s="196"/>
      <c r="D1" s="196"/>
      <c r="E1" s="196"/>
      <c r="F1" s="196"/>
    </row>
    <row r="2" spans="1:6" ht="20.100000000000001" customHeight="1" x14ac:dyDescent="0.25">
      <c r="A2" s="110" t="str">
        <f>'Formato 1'!A2</f>
        <v>FIDEICOMISO PROMOCIÓN JUVENIL 129747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525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526</v>
      </c>
      <c r="C4" s="121" t="s">
        <v>527</v>
      </c>
      <c r="D4" s="121" t="s">
        <v>528</v>
      </c>
      <c r="E4" s="121" t="s">
        <v>529</v>
      </c>
      <c r="F4" s="121" t="s">
        <v>530</v>
      </c>
    </row>
    <row r="5" spans="1:6" ht="12.75" customHeight="1" x14ac:dyDescent="0.25">
      <c r="A5" s="18" t="s">
        <v>531</v>
      </c>
      <c r="B5" s="53"/>
      <c r="C5" s="53"/>
      <c r="D5" s="53"/>
      <c r="E5" s="53"/>
      <c r="F5" s="53"/>
    </row>
    <row r="6" spans="1:6" ht="30" x14ac:dyDescent="0.25">
      <c r="A6" s="59" t="s">
        <v>532</v>
      </c>
      <c r="B6" s="60"/>
      <c r="C6" s="60"/>
      <c r="D6" s="60"/>
      <c r="E6" s="60"/>
      <c r="F6" s="60"/>
    </row>
    <row r="7" spans="1:6" ht="15" x14ac:dyDescent="0.25">
      <c r="A7" s="59" t="s">
        <v>533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534</v>
      </c>
      <c r="B9" s="45"/>
      <c r="C9" s="45"/>
      <c r="D9" s="45"/>
      <c r="E9" s="45"/>
      <c r="F9" s="45"/>
    </row>
    <row r="10" spans="1:6" ht="15" x14ac:dyDescent="0.25">
      <c r="A10" s="59" t="s">
        <v>535</v>
      </c>
      <c r="B10" s="60"/>
      <c r="C10" s="60"/>
      <c r="D10" s="60"/>
      <c r="E10" s="60"/>
      <c r="F10" s="60"/>
    </row>
    <row r="11" spans="1:6" ht="15" x14ac:dyDescent="0.25">
      <c r="A11" s="80" t="s">
        <v>536</v>
      </c>
      <c r="B11" s="60"/>
      <c r="C11" s="60"/>
      <c r="D11" s="60"/>
      <c r="E11" s="60"/>
      <c r="F11" s="60"/>
    </row>
    <row r="12" spans="1:6" ht="15" x14ac:dyDescent="0.25">
      <c r="A12" s="80" t="s">
        <v>537</v>
      </c>
      <c r="B12" s="60"/>
      <c r="C12" s="60"/>
      <c r="D12" s="60"/>
      <c r="E12" s="60"/>
      <c r="F12" s="60"/>
    </row>
    <row r="13" spans="1:6" ht="15" x14ac:dyDescent="0.25">
      <c r="A13" s="80" t="s">
        <v>538</v>
      </c>
      <c r="B13" s="60"/>
      <c r="C13" s="60"/>
      <c r="D13" s="60"/>
      <c r="E13" s="60"/>
      <c r="F13" s="60"/>
    </row>
    <row r="14" spans="1:6" ht="15" x14ac:dyDescent="0.25">
      <c r="A14" s="59" t="s">
        <v>539</v>
      </c>
      <c r="B14" s="60"/>
      <c r="C14" s="60"/>
      <c r="D14" s="60"/>
      <c r="E14" s="60"/>
      <c r="F14" s="60"/>
    </row>
    <row r="15" spans="1:6" ht="15" x14ac:dyDescent="0.25">
      <c r="A15" s="80" t="s">
        <v>536</v>
      </c>
      <c r="B15" s="60"/>
      <c r="C15" s="60"/>
      <c r="D15" s="60"/>
      <c r="E15" s="60"/>
      <c r="F15" s="60"/>
    </row>
    <row r="16" spans="1:6" ht="15" x14ac:dyDescent="0.25">
      <c r="A16" s="80" t="s">
        <v>537</v>
      </c>
      <c r="B16" s="60"/>
      <c r="C16" s="60"/>
      <c r="D16" s="60"/>
      <c r="E16" s="60"/>
      <c r="F16" s="60"/>
    </row>
    <row r="17" spans="1:6" ht="15" x14ac:dyDescent="0.25">
      <c r="A17" s="80" t="s">
        <v>538</v>
      </c>
      <c r="B17" s="60"/>
      <c r="C17" s="60"/>
      <c r="D17" s="60"/>
      <c r="E17" s="60"/>
      <c r="F17" s="60"/>
    </row>
    <row r="18" spans="1:6" ht="15" x14ac:dyDescent="0.25">
      <c r="A18" s="59" t="s">
        <v>540</v>
      </c>
      <c r="B18" s="122"/>
      <c r="C18" s="60"/>
      <c r="D18" s="60"/>
      <c r="E18" s="60"/>
      <c r="F18" s="60"/>
    </row>
    <row r="19" spans="1:6" ht="15" x14ac:dyDescent="0.25">
      <c r="A19" s="59" t="s">
        <v>541</v>
      </c>
      <c r="B19" s="60"/>
      <c r="C19" s="60"/>
      <c r="D19" s="60"/>
      <c r="E19" s="60"/>
      <c r="F19" s="60"/>
    </row>
    <row r="20" spans="1:6" ht="30" x14ac:dyDescent="0.25">
      <c r="A20" s="59" t="s">
        <v>542</v>
      </c>
      <c r="B20" s="123"/>
      <c r="C20" s="123"/>
      <c r="D20" s="123"/>
      <c r="E20" s="123"/>
      <c r="F20" s="123"/>
    </row>
    <row r="21" spans="1:6" ht="30" x14ac:dyDescent="0.25">
      <c r="A21" s="59" t="s">
        <v>543</v>
      </c>
      <c r="B21" s="123"/>
      <c r="C21" s="123"/>
      <c r="D21" s="123"/>
      <c r="E21" s="123"/>
      <c r="F21" s="123"/>
    </row>
    <row r="22" spans="1:6" ht="30" x14ac:dyDescent="0.25">
      <c r="A22" s="59" t="s">
        <v>544</v>
      </c>
      <c r="B22" s="123"/>
      <c r="C22" s="123"/>
      <c r="D22" s="123"/>
      <c r="E22" s="123"/>
      <c r="F22" s="123"/>
    </row>
    <row r="23" spans="1:6" ht="15" x14ac:dyDescent="0.25">
      <c r="A23" s="59" t="s">
        <v>545</v>
      </c>
      <c r="B23" s="123"/>
      <c r="C23" s="123"/>
      <c r="D23" s="123"/>
      <c r="E23" s="123"/>
      <c r="F23" s="123"/>
    </row>
    <row r="24" spans="1:6" ht="15" x14ac:dyDescent="0.25">
      <c r="A24" s="59" t="s">
        <v>546</v>
      </c>
      <c r="B24" s="124"/>
      <c r="C24" s="60"/>
      <c r="D24" s="60"/>
      <c r="E24" s="60"/>
      <c r="F24" s="60"/>
    </row>
    <row r="25" spans="1:6" ht="15" x14ac:dyDescent="0.25">
      <c r="A25" s="59" t="s">
        <v>547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548</v>
      </c>
      <c r="B27" s="45"/>
      <c r="C27" s="45"/>
      <c r="D27" s="45"/>
      <c r="E27" s="45"/>
      <c r="F27" s="45"/>
    </row>
    <row r="28" spans="1:6" ht="15" x14ac:dyDescent="0.25">
      <c r="A28" s="59" t="s">
        <v>549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550</v>
      </c>
      <c r="B30" s="45"/>
      <c r="C30" s="45"/>
      <c r="D30" s="45"/>
      <c r="E30" s="45"/>
      <c r="F30" s="45"/>
    </row>
    <row r="31" spans="1:6" ht="15" x14ac:dyDescent="0.25">
      <c r="A31" s="59" t="s">
        <v>535</v>
      </c>
      <c r="B31" s="60"/>
      <c r="C31" s="60"/>
      <c r="D31" s="60"/>
      <c r="E31" s="60"/>
      <c r="F31" s="60"/>
    </row>
    <row r="32" spans="1:6" ht="15" x14ac:dyDescent="0.25">
      <c r="A32" s="59" t="s">
        <v>539</v>
      </c>
      <c r="B32" s="60"/>
      <c r="C32" s="60"/>
      <c r="D32" s="60"/>
      <c r="E32" s="60"/>
      <c r="F32" s="60"/>
    </row>
    <row r="33" spans="1:6" ht="15" x14ac:dyDescent="0.25">
      <c r="A33" s="59" t="s">
        <v>551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552</v>
      </c>
      <c r="B35" s="45"/>
      <c r="C35" s="45"/>
      <c r="D35" s="45"/>
      <c r="E35" s="45"/>
      <c r="F35" s="45"/>
    </row>
    <row r="36" spans="1:6" ht="15" x14ac:dyDescent="0.25">
      <c r="A36" s="59" t="s">
        <v>553</v>
      </c>
      <c r="B36" s="60"/>
      <c r="C36" s="60"/>
      <c r="D36" s="60"/>
      <c r="E36" s="60"/>
      <c r="F36" s="60"/>
    </row>
    <row r="37" spans="1:6" ht="15" x14ac:dyDescent="0.25">
      <c r="A37" s="59" t="s">
        <v>554</v>
      </c>
      <c r="B37" s="60"/>
      <c r="C37" s="60"/>
      <c r="D37" s="60"/>
      <c r="E37" s="60"/>
      <c r="F37" s="60"/>
    </row>
    <row r="38" spans="1:6" ht="15" x14ac:dyDescent="0.25">
      <c r="A38" s="59" t="s">
        <v>555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556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557</v>
      </c>
      <c r="B42" s="45"/>
      <c r="C42" s="45"/>
      <c r="D42" s="45"/>
      <c r="E42" s="45"/>
      <c r="F42" s="45"/>
    </row>
    <row r="43" spans="1:6" ht="15" x14ac:dyDescent="0.25">
      <c r="A43" s="59" t="s">
        <v>558</v>
      </c>
      <c r="B43" s="60"/>
      <c r="C43" s="60"/>
      <c r="D43" s="60"/>
      <c r="E43" s="60"/>
      <c r="F43" s="60"/>
    </row>
    <row r="44" spans="1:6" ht="15" x14ac:dyDescent="0.25">
      <c r="A44" s="59" t="s">
        <v>559</v>
      </c>
      <c r="B44" s="60"/>
      <c r="C44" s="60"/>
      <c r="D44" s="60"/>
      <c r="E44" s="60"/>
      <c r="F44" s="60"/>
    </row>
    <row r="45" spans="1:6" ht="15" x14ac:dyDescent="0.25">
      <c r="A45" s="59" t="s">
        <v>560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561</v>
      </c>
      <c r="B47" s="45"/>
      <c r="C47" s="45"/>
      <c r="D47" s="45"/>
      <c r="E47" s="45"/>
      <c r="F47" s="45"/>
    </row>
    <row r="48" spans="1:6" ht="15" x14ac:dyDescent="0.25">
      <c r="A48" s="59" t="s">
        <v>559</v>
      </c>
      <c r="B48" s="123"/>
      <c r="C48" s="123"/>
      <c r="D48" s="123"/>
      <c r="E48" s="123"/>
      <c r="F48" s="123"/>
    </row>
    <row r="49" spans="1:6" ht="15" x14ac:dyDescent="0.25">
      <c r="A49" s="59" t="s">
        <v>560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562</v>
      </c>
      <c r="B51" s="45"/>
      <c r="C51" s="45"/>
      <c r="D51" s="45"/>
      <c r="E51" s="45"/>
      <c r="F51" s="45"/>
    </row>
    <row r="52" spans="1:6" ht="15" x14ac:dyDescent="0.25">
      <c r="A52" s="59" t="s">
        <v>559</v>
      </c>
      <c r="B52" s="60"/>
      <c r="C52" s="60"/>
      <c r="D52" s="60"/>
      <c r="E52" s="60"/>
      <c r="F52" s="60"/>
    </row>
    <row r="53" spans="1:6" ht="15" x14ac:dyDescent="0.25">
      <c r="A53" s="59" t="s">
        <v>560</v>
      </c>
      <c r="B53" s="60"/>
      <c r="C53" s="60"/>
      <c r="D53" s="60"/>
      <c r="E53" s="60"/>
      <c r="F53" s="60"/>
    </row>
    <row r="54" spans="1:6" ht="15" x14ac:dyDescent="0.25">
      <c r="A54" s="59" t="s">
        <v>563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564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559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560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565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566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567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568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569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570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opLeftCell="A25" zoomScale="75" zoomScaleNormal="75" workbookViewId="0">
      <selection activeCell="A25" sqref="A25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0" t="s">
        <v>125</v>
      </c>
      <c r="B1" s="161"/>
      <c r="C1" s="161"/>
      <c r="D1" s="161"/>
      <c r="E1" s="161"/>
      <c r="F1" s="161"/>
      <c r="G1" s="161"/>
      <c r="H1" s="162"/>
    </row>
    <row r="2" spans="1:8" x14ac:dyDescent="0.25">
      <c r="A2" s="110" t="str">
        <f>'Formato 1'!A2</f>
        <v>FIDEICOMISO PROMOCIÓN JUVENIL 129747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126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2024 y al 31 de Marzo de 2025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3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127</v>
      </c>
      <c r="B6" s="6" t="s">
        <v>128</v>
      </c>
      <c r="C6" s="5" t="s">
        <v>129</v>
      </c>
      <c r="D6" s="5" t="s">
        <v>130</v>
      </c>
      <c r="E6" s="5" t="s">
        <v>131</v>
      </c>
      <c r="F6" s="5" t="s">
        <v>132</v>
      </c>
      <c r="G6" s="5" t="s">
        <v>133</v>
      </c>
      <c r="H6" s="7" t="s">
        <v>134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135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136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137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138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139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140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141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142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143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144</v>
      </c>
      <c r="B18" s="4">
        <v>0</v>
      </c>
      <c r="C18" s="108"/>
      <c r="D18" s="108"/>
      <c r="E18" s="108"/>
      <c r="F18" s="4">
        <v>0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145</v>
      </c>
      <c r="B20" s="4">
        <f t="shared" ref="B20:H20" si="3">B8+B18</f>
        <v>0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0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146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147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148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149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150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151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152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153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154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3" t="s">
        <v>155</v>
      </c>
      <c r="B33" s="163"/>
      <c r="C33" s="163"/>
      <c r="D33" s="163"/>
      <c r="E33" s="163"/>
      <c r="F33" s="163"/>
      <c r="G33" s="163"/>
      <c r="H33" s="163"/>
    </row>
    <row r="34" spans="1:8" ht="14.45" customHeight="1" x14ac:dyDescent="0.25">
      <c r="A34" s="163"/>
      <c r="B34" s="163"/>
      <c r="C34" s="163"/>
      <c r="D34" s="163"/>
      <c r="E34" s="163"/>
      <c r="F34" s="163"/>
      <c r="G34" s="163"/>
      <c r="H34" s="163"/>
    </row>
    <row r="35" spans="1:8" ht="14.45" customHeight="1" x14ac:dyDescent="0.25">
      <c r="A35" s="163"/>
      <c r="B35" s="163"/>
      <c r="C35" s="163"/>
      <c r="D35" s="163"/>
      <c r="E35" s="163"/>
      <c r="F35" s="163"/>
      <c r="G35" s="163"/>
      <c r="H35" s="163"/>
    </row>
    <row r="36" spans="1:8" ht="14.45" customHeight="1" x14ac:dyDescent="0.25">
      <c r="A36" s="163"/>
      <c r="B36" s="163"/>
      <c r="C36" s="163"/>
      <c r="D36" s="163"/>
      <c r="E36" s="163"/>
      <c r="F36" s="163"/>
      <c r="G36" s="163"/>
      <c r="H36" s="163"/>
    </row>
    <row r="37" spans="1:8" ht="14.45" customHeight="1" x14ac:dyDescent="0.25">
      <c r="A37" s="163"/>
      <c r="B37" s="163"/>
      <c r="C37" s="163"/>
      <c r="D37" s="163"/>
      <c r="E37" s="163"/>
      <c r="F37" s="163"/>
      <c r="G37" s="163"/>
      <c r="H37" s="163"/>
    </row>
    <row r="38" spans="1:8" x14ac:dyDescent="0.25">
      <c r="A38" s="61"/>
    </row>
    <row r="39" spans="1:8" ht="45" x14ac:dyDescent="0.25">
      <c r="A39" s="5" t="s">
        <v>156</v>
      </c>
      <c r="B39" s="5" t="s">
        <v>157</v>
      </c>
      <c r="C39" s="5" t="s">
        <v>158</v>
      </c>
      <c r="D39" s="5" t="s">
        <v>159</v>
      </c>
      <c r="E39" s="5" t="s">
        <v>160</v>
      </c>
      <c r="F39" s="7" t="s">
        <v>161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162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163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164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165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154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31 B41:F4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4"/>
  <sheetViews>
    <sheetView showGridLines="0" zoomScale="75" zoomScaleNormal="75" workbookViewId="0">
      <selection activeCell="A23" sqref="A23:A24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0" t="s">
        <v>166</v>
      </c>
      <c r="B1" s="161"/>
      <c r="C1" s="161"/>
      <c r="D1" s="161"/>
      <c r="E1" s="161"/>
      <c r="F1" s="161"/>
      <c r="G1" s="161"/>
      <c r="H1" s="161"/>
      <c r="I1" s="161"/>
      <c r="J1" s="161"/>
      <c r="K1" s="162"/>
    </row>
    <row r="2" spans="1:11" x14ac:dyDescent="0.25">
      <c r="A2" s="110" t="str">
        <f>'Formato 1'!A2</f>
        <v>FIDEICOMISO PROMOCIÓN JUVENIL 129747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167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168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3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169</v>
      </c>
      <c r="B6" s="7" t="s">
        <v>170</v>
      </c>
      <c r="C6" s="7" t="s">
        <v>171</v>
      </c>
      <c r="D6" s="7" t="s">
        <v>172</v>
      </c>
      <c r="E6" s="7" t="s">
        <v>173</v>
      </c>
      <c r="F6" s="7" t="s">
        <v>174</v>
      </c>
      <c r="G6" s="7" t="s">
        <v>175</v>
      </c>
      <c r="H6" s="7" t="s">
        <v>176</v>
      </c>
      <c r="I6" s="1" t="s">
        <v>177</v>
      </c>
      <c r="J6" s="1" t="s">
        <v>178</v>
      </c>
      <c r="K6" s="1" t="s">
        <v>179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180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181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182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183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184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154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185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186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187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188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189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154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190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  <row r="23" spans="1:11" x14ac:dyDescent="0.25">
      <c r="A23" s="199" t="s">
        <v>604</v>
      </c>
    </row>
    <row r="24" spans="1:11" x14ac:dyDescent="0.25">
      <c r="A24" t="s">
        <v>605</v>
      </c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8"/>
  <sheetViews>
    <sheetView showGridLines="0" topLeftCell="A68" zoomScale="75" zoomScaleNormal="75" workbookViewId="0">
      <selection activeCell="A68" sqref="A68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0" t="s">
        <v>191</v>
      </c>
      <c r="B1" s="161"/>
      <c r="C1" s="161"/>
      <c r="D1" s="162"/>
    </row>
    <row r="2" spans="1:4" x14ac:dyDescent="0.25">
      <c r="A2" s="110" t="str">
        <f>'Formato 1'!A2</f>
        <v>FIDEICOMISO PROMOCIÓN JUVENIL 129747 (a)</v>
      </c>
      <c r="B2" s="111"/>
      <c r="C2" s="111"/>
      <c r="D2" s="112"/>
    </row>
    <row r="3" spans="1:4" x14ac:dyDescent="0.25">
      <c r="A3" s="113" t="s">
        <v>192</v>
      </c>
      <c r="B3" s="114"/>
      <c r="C3" s="114"/>
      <c r="D3" s="115"/>
    </row>
    <row r="4" spans="1:4" x14ac:dyDescent="0.25">
      <c r="A4" s="113" t="str">
        <f>'Formato 3'!A4</f>
        <v>Del 1 de Enero al 31 de Marzo de 2025 (b)</v>
      </c>
      <c r="B4" s="114"/>
      <c r="C4" s="114"/>
      <c r="D4" s="115"/>
    </row>
    <row r="5" spans="1:4" x14ac:dyDescent="0.25">
      <c r="A5" s="116" t="s">
        <v>3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7</v>
      </c>
      <c r="B7" s="7" t="s">
        <v>193</v>
      </c>
      <c r="C7" s="7" t="s">
        <v>194</v>
      </c>
      <c r="D7" s="7" t="s">
        <v>195</v>
      </c>
    </row>
    <row r="8" spans="1:4" x14ac:dyDescent="0.25">
      <c r="A8" s="3" t="s">
        <v>196</v>
      </c>
      <c r="B8" s="14">
        <f>SUM(B9:B11)</f>
        <v>0</v>
      </c>
      <c r="C8" s="14">
        <f>SUM(C9:C11)</f>
        <v>0</v>
      </c>
      <c r="D8" s="14">
        <f>SUM(D9:D11)</f>
        <v>0</v>
      </c>
    </row>
    <row r="9" spans="1:4" x14ac:dyDescent="0.25">
      <c r="A9" s="58" t="s">
        <v>197</v>
      </c>
      <c r="B9" s="94">
        <v>0</v>
      </c>
      <c r="C9" s="94">
        <v>0</v>
      </c>
      <c r="D9" s="94">
        <v>0</v>
      </c>
    </row>
    <row r="10" spans="1:4" x14ac:dyDescent="0.25">
      <c r="A10" s="58" t="s">
        <v>198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199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200</v>
      </c>
      <c r="B13" s="14">
        <f>B14+B15</f>
        <v>0</v>
      </c>
      <c r="C13" s="14">
        <f>C14+C15</f>
        <v>0</v>
      </c>
      <c r="D13" s="14">
        <f>D14+D15</f>
        <v>0</v>
      </c>
    </row>
    <row r="14" spans="1:4" x14ac:dyDescent="0.25">
      <c r="A14" s="58" t="s">
        <v>201</v>
      </c>
      <c r="B14" s="94">
        <v>0</v>
      </c>
      <c r="C14" s="94">
        <v>0</v>
      </c>
      <c r="D14" s="94">
        <v>0</v>
      </c>
    </row>
    <row r="15" spans="1:4" x14ac:dyDescent="0.25">
      <c r="A15" s="58" t="s">
        <v>202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203</v>
      </c>
      <c r="B17" s="15">
        <v>0</v>
      </c>
      <c r="C17" s="14">
        <f>C18+C19</f>
        <v>0</v>
      </c>
      <c r="D17" s="14">
        <f>D18+D19</f>
        <v>0</v>
      </c>
    </row>
    <row r="18" spans="1:4" x14ac:dyDescent="0.25">
      <c r="A18" s="58" t="s">
        <v>204</v>
      </c>
      <c r="B18" s="16">
        <v>0</v>
      </c>
      <c r="C18" s="47">
        <v>0</v>
      </c>
      <c r="D18" s="47">
        <v>0</v>
      </c>
    </row>
    <row r="19" spans="1:4" x14ac:dyDescent="0.25">
      <c r="A19" s="58" t="s">
        <v>205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206</v>
      </c>
      <c r="B21" s="14">
        <f>B8-B13+B17</f>
        <v>0</v>
      </c>
      <c r="C21" s="14">
        <f>C8-C13+C17</f>
        <v>0</v>
      </c>
      <c r="D21" s="14">
        <f>D8-D13+D17</f>
        <v>0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207</v>
      </c>
      <c r="B23" s="14">
        <f>B21-B11</f>
        <v>0</v>
      </c>
      <c r="C23" s="14">
        <f>C21-C11</f>
        <v>0</v>
      </c>
      <c r="D23" s="14">
        <f>D21-D11</f>
        <v>0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208</v>
      </c>
      <c r="B25" s="14">
        <f>B23-B17</f>
        <v>0</v>
      </c>
      <c r="C25" s="14">
        <f>C23-C17</f>
        <v>0</v>
      </c>
      <c r="D25" s="14">
        <f>D23-D17</f>
        <v>0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209</v>
      </c>
      <c r="B28" s="7" t="s">
        <v>210</v>
      </c>
      <c r="C28" s="7" t="s">
        <v>194</v>
      </c>
      <c r="D28" s="7" t="s">
        <v>211</v>
      </c>
    </row>
    <row r="29" spans="1:4" x14ac:dyDescent="0.25">
      <c r="A29" s="3" t="s">
        <v>212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213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214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215</v>
      </c>
      <c r="B33" s="4">
        <f>B25+B29</f>
        <v>0</v>
      </c>
      <c r="C33" s="4">
        <f>C25+C29</f>
        <v>0</v>
      </c>
      <c r="D33" s="4">
        <f>D25+D29</f>
        <v>0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209</v>
      </c>
      <c r="B36" s="7" t="s">
        <v>216</v>
      </c>
      <c r="C36" s="7" t="s">
        <v>194</v>
      </c>
      <c r="D36" s="7" t="s">
        <v>195</v>
      </c>
    </row>
    <row r="37" spans="1:4" ht="14.45" customHeight="1" x14ac:dyDescent="0.25">
      <c r="A37" s="3" t="s">
        <v>217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218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219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220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221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222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223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209</v>
      </c>
      <c r="B47" s="7" t="s">
        <v>216</v>
      </c>
      <c r="C47" s="7" t="s">
        <v>194</v>
      </c>
      <c r="D47" s="7" t="s">
        <v>195</v>
      </c>
    </row>
    <row r="48" spans="1:4" x14ac:dyDescent="0.25">
      <c r="A48" s="95" t="s">
        <v>224</v>
      </c>
      <c r="B48" s="96">
        <f>B9</f>
        <v>0</v>
      </c>
      <c r="C48" s="96">
        <f>C9</f>
        <v>0</v>
      </c>
      <c r="D48" s="96">
        <f>D9</f>
        <v>0</v>
      </c>
    </row>
    <row r="49" spans="1:4" x14ac:dyDescent="0.25">
      <c r="A49" s="21" t="s">
        <v>225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218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221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201</v>
      </c>
      <c r="B53" s="47">
        <f>B14</f>
        <v>0</v>
      </c>
      <c r="C53" s="47">
        <f>C14</f>
        <v>0</v>
      </c>
      <c r="D53" s="47">
        <f>D14</f>
        <v>0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204</v>
      </c>
      <c r="B55" s="22">
        <v>0</v>
      </c>
      <c r="C55" s="47">
        <f>C18</f>
        <v>0</v>
      </c>
      <c r="D55" s="47">
        <f>D18</f>
        <v>0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226</v>
      </c>
      <c r="B57" s="4">
        <f>B48+B49-B53+B55</f>
        <v>0</v>
      </c>
      <c r="C57" s="4">
        <f>C48+C49-C53+C55</f>
        <v>0</v>
      </c>
      <c r="D57" s="4">
        <f>D48+D49-D53+D55</f>
        <v>0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227</v>
      </c>
      <c r="B59" s="4">
        <f>B57-B49</f>
        <v>0</v>
      </c>
      <c r="C59" s="4">
        <f>C57-C49</f>
        <v>0</v>
      </c>
      <c r="D59" s="4">
        <f>D57-D49</f>
        <v>0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209</v>
      </c>
      <c r="B62" s="7" t="s">
        <v>216</v>
      </c>
      <c r="C62" s="7" t="s">
        <v>194</v>
      </c>
      <c r="D62" s="7" t="s">
        <v>195</v>
      </c>
    </row>
    <row r="63" spans="1:4" x14ac:dyDescent="0.25">
      <c r="A63" s="95" t="s">
        <v>198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228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219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222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229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205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230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231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  <row r="77" spans="1:4" x14ac:dyDescent="0.25">
      <c r="A77" s="199" t="s">
        <v>604</v>
      </c>
    </row>
    <row r="78" spans="1:4" x14ac:dyDescent="0.25">
      <c r="A78" t="s">
        <v>605</v>
      </c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25 B29:D33 B37:D44 B48:D59 B63:D7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9"/>
  <sheetViews>
    <sheetView showGridLines="0" topLeftCell="A73" zoomScale="75" zoomScaleNormal="75" workbookViewId="0">
      <selection activeCell="A73" sqref="A73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0" t="s">
        <v>232</v>
      </c>
      <c r="B1" s="161"/>
      <c r="C1" s="161"/>
      <c r="D1" s="161"/>
      <c r="E1" s="161"/>
      <c r="F1" s="161"/>
      <c r="G1" s="162"/>
    </row>
    <row r="2" spans="1:7" x14ac:dyDescent="0.25">
      <c r="A2" s="110" t="str">
        <f>'Formato 1'!A2</f>
        <v>FIDEICOMISO PROMOCIÓN JUVENIL 129747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233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Marzo de 2025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3</v>
      </c>
      <c r="B5" s="117"/>
      <c r="C5" s="117"/>
      <c r="D5" s="117"/>
      <c r="E5" s="117"/>
      <c r="F5" s="117"/>
      <c r="G5" s="118"/>
    </row>
    <row r="6" spans="1:7" x14ac:dyDescent="0.25">
      <c r="A6" s="164" t="s">
        <v>234</v>
      </c>
      <c r="B6" s="166" t="s">
        <v>235</v>
      </c>
      <c r="C6" s="166"/>
      <c r="D6" s="166"/>
      <c r="E6" s="166"/>
      <c r="F6" s="166"/>
      <c r="G6" s="166" t="s">
        <v>236</v>
      </c>
    </row>
    <row r="7" spans="1:7" ht="30" x14ac:dyDescent="0.25">
      <c r="A7" s="165"/>
      <c r="B7" s="25" t="s">
        <v>237</v>
      </c>
      <c r="C7" s="7" t="s">
        <v>238</v>
      </c>
      <c r="D7" s="25" t="s">
        <v>239</v>
      </c>
      <c r="E7" s="25" t="s">
        <v>194</v>
      </c>
      <c r="F7" s="25" t="s">
        <v>240</v>
      </c>
      <c r="G7" s="166"/>
    </row>
    <row r="8" spans="1:7" x14ac:dyDescent="0.25">
      <c r="A8" s="26" t="s">
        <v>241</v>
      </c>
      <c r="B8" s="91"/>
      <c r="C8" s="91"/>
      <c r="D8" s="91"/>
      <c r="E8" s="91"/>
      <c r="F8" s="91"/>
      <c r="G8" s="91"/>
    </row>
    <row r="9" spans="1:7" x14ac:dyDescent="0.25">
      <c r="A9" s="58" t="s">
        <v>242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243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244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245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246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8" t="s">
        <v>247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248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f t="shared" si="0"/>
        <v>0</v>
      </c>
    </row>
    <row r="16" spans="1:7" x14ac:dyDescent="0.25">
      <c r="A16" s="92" t="s">
        <v>249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250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251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252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253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254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255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256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257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258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259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260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261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262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263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264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265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266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267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f t="shared" si="4"/>
        <v>0</v>
      </c>
    </row>
    <row r="35" spans="1:7" ht="14.45" customHeight="1" x14ac:dyDescent="0.25">
      <c r="A35" s="58" t="s">
        <v>268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269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270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271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272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273</v>
      </c>
      <c r="B41" s="4">
        <f t="shared" ref="B41:G41" si="7">SUM(B9,B10,B11,B12,B13,B14,B15,B16,B28,B34,B35,B37)</f>
        <v>0</v>
      </c>
      <c r="C41" s="4">
        <f t="shared" si="7"/>
        <v>0</v>
      </c>
      <c r="D41" s="4">
        <f t="shared" si="7"/>
        <v>0</v>
      </c>
      <c r="E41" s="4">
        <f t="shared" si="7"/>
        <v>0</v>
      </c>
      <c r="F41" s="4">
        <f t="shared" si="7"/>
        <v>0</v>
      </c>
      <c r="G41" s="4">
        <f t="shared" si="7"/>
        <v>0</v>
      </c>
    </row>
    <row r="42" spans="1:7" x14ac:dyDescent="0.25">
      <c r="A42" s="3" t="s">
        <v>274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275</v>
      </c>
      <c r="B44" s="49"/>
      <c r="C44" s="49"/>
      <c r="D44" s="49"/>
      <c r="E44" s="49"/>
      <c r="F44" s="49"/>
      <c r="G44" s="49"/>
    </row>
    <row r="45" spans="1:7" x14ac:dyDescent="0.25">
      <c r="A45" s="58" t="s">
        <v>276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277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278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279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280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281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282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283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284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285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286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287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288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289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290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291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292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293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294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295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296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297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298</v>
      </c>
      <c r="B70" s="4">
        <f t="shared" ref="B70:G70" si="16">B41+B65+B67</f>
        <v>0</v>
      </c>
      <c r="C70" s="4">
        <f t="shared" si="16"/>
        <v>0</v>
      </c>
      <c r="D70" s="4">
        <f t="shared" si="16"/>
        <v>0</v>
      </c>
      <c r="E70" s="4">
        <f t="shared" si="16"/>
        <v>0</v>
      </c>
      <c r="F70" s="4">
        <f t="shared" si="16"/>
        <v>0</v>
      </c>
      <c r="G70" s="4">
        <f t="shared" si="16"/>
        <v>0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299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300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301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302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  <row r="78" spans="1:7" x14ac:dyDescent="0.25">
      <c r="A78" s="199" t="s">
        <v>604</v>
      </c>
    </row>
    <row r="79" spans="1:7" x14ac:dyDescent="0.25">
      <c r="A79" t="s">
        <v>605</v>
      </c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58 B60:F75 G9:G15 G60:G76 G55:G58 G38:G53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3"/>
  <sheetViews>
    <sheetView showGridLines="0" topLeftCell="A151" zoomScale="75" zoomScaleNormal="75" workbookViewId="0">
      <selection activeCell="C151" sqref="C151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69" t="s">
        <v>303</v>
      </c>
      <c r="B1" s="161"/>
      <c r="C1" s="161"/>
      <c r="D1" s="161"/>
      <c r="E1" s="161"/>
      <c r="F1" s="161"/>
      <c r="G1" s="162"/>
    </row>
    <row r="2" spans="1:7" x14ac:dyDescent="0.25">
      <c r="A2" s="125" t="str">
        <f>'Formato 1'!A2</f>
        <v>FIDEICOMISO PROMOCIÓN JUVENIL 129747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304</v>
      </c>
      <c r="B3" s="126"/>
      <c r="C3" s="126"/>
      <c r="D3" s="126"/>
      <c r="E3" s="126"/>
      <c r="F3" s="126"/>
      <c r="G3" s="126"/>
    </row>
    <row r="4" spans="1:7" x14ac:dyDescent="0.25">
      <c r="A4" s="126" t="s">
        <v>305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Marzo de 2025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3</v>
      </c>
      <c r="B6" s="127"/>
      <c r="C6" s="127"/>
      <c r="D6" s="127"/>
      <c r="E6" s="127"/>
      <c r="F6" s="127"/>
      <c r="G6" s="127"/>
    </row>
    <row r="7" spans="1:7" x14ac:dyDescent="0.25">
      <c r="A7" s="167" t="s">
        <v>7</v>
      </c>
      <c r="B7" s="167" t="s">
        <v>306</v>
      </c>
      <c r="C7" s="167"/>
      <c r="D7" s="167"/>
      <c r="E7" s="167"/>
      <c r="F7" s="167"/>
      <c r="G7" s="168" t="s">
        <v>307</v>
      </c>
    </row>
    <row r="8" spans="1:7" ht="30" x14ac:dyDescent="0.25">
      <c r="A8" s="167"/>
      <c r="B8" s="7" t="s">
        <v>308</v>
      </c>
      <c r="C8" s="7" t="s">
        <v>309</v>
      </c>
      <c r="D8" s="7" t="s">
        <v>310</v>
      </c>
      <c r="E8" s="7" t="s">
        <v>194</v>
      </c>
      <c r="F8" s="7" t="s">
        <v>311</v>
      </c>
      <c r="G8" s="167"/>
    </row>
    <row r="9" spans="1:7" x14ac:dyDescent="0.25">
      <c r="A9" s="27" t="s">
        <v>312</v>
      </c>
      <c r="B9" s="83">
        <f t="shared" ref="B9:G9" si="0">SUM(B10,B18,B28,B38,B48,B58,B62,B71,B75)</f>
        <v>0</v>
      </c>
      <c r="C9" s="83">
        <f t="shared" si="0"/>
        <v>0</v>
      </c>
      <c r="D9" s="83">
        <f t="shared" si="0"/>
        <v>0</v>
      </c>
      <c r="E9" s="83">
        <f t="shared" si="0"/>
        <v>0</v>
      </c>
      <c r="F9" s="83">
        <f t="shared" si="0"/>
        <v>0</v>
      </c>
      <c r="G9" s="83">
        <f t="shared" si="0"/>
        <v>0</v>
      </c>
    </row>
    <row r="10" spans="1:7" x14ac:dyDescent="0.25">
      <c r="A10" s="84" t="s">
        <v>313</v>
      </c>
      <c r="B10" s="83">
        <f t="shared" ref="B10:G10" si="1">SUM(B11:B17)</f>
        <v>0</v>
      </c>
      <c r="C10" s="83">
        <f t="shared" si="1"/>
        <v>0</v>
      </c>
      <c r="D10" s="83">
        <f t="shared" si="1"/>
        <v>0</v>
      </c>
      <c r="E10" s="83">
        <f t="shared" si="1"/>
        <v>0</v>
      </c>
      <c r="F10" s="83">
        <f t="shared" si="1"/>
        <v>0</v>
      </c>
      <c r="G10" s="83">
        <f t="shared" si="1"/>
        <v>0</v>
      </c>
    </row>
    <row r="11" spans="1:7" x14ac:dyDescent="0.25">
      <c r="A11" s="85" t="s">
        <v>314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f>D11-E11</f>
        <v>0</v>
      </c>
    </row>
    <row r="12" spans="1:7" x14ac:dyDescent="0.25">
      <c r="A12" s="85" t="s">
        <v>315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f t="shared" ref="G12:G17" si="2">D12-E12</f>
        <v>0</v>
      </c>
    </row>
    <row r="13" spans="1:7" x14ac:dyDescent="0.25">
      <c r="A13" s="85" t="s">
        <v>316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f t="shared" si="2"/>
        <v>0</v>
      </c>
    </row>
    <row r="14" spans="1:7" x14ac:dyDescent="0.25">
      <c r="A14" s="85" t="s">
        <v>317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f t="shared" si="2"/>
        <v>0</v>
      </c>
    </row>
    <row r="15" spans="1:7" x14ac:dyDescent="0.25">
      <c r="A15" s="85" t="s">
        <v>318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f t="shared" si="2"/>
        <v>0</v>
      </c>
    </row>
    <row r="16" spans="1:7" x14ac:dyDescent="0.25">
      <c r="A16" s="85" t="s">
        <v>319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f t="shared" si="2"/>
        <v>0</v>
      </c>
    </row>
    <row r="17" spans="1:7" x14ac:dyDescent="0.25">
      <c r="A17" s="85" t="s">
        <v>320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2"/>
        <v>0</v>
      </c>
    </row>
    <row r="18" spans="1:7" x14ac:dyDescent="0.25">
      <c r="A18" s="84" t="s">
        <v>321</v>
      </c>
      <c r="B18" s="83">
        <f t="shared" ref="B18:G18" si="3">SUM(B19:B27)</f>
        <v>0</v>
      </c>
      <c r="C18" s="83">
        <f t="shared" si="3"/>
        <v>0</v>
      </c>
      <c r="D18" s="83">
        <f t="shared" si="3"/>
        <v>0</v>
      </c>
      <c r="E18" s="83">
        <f t="shared" si="3"/>
        <v>0</v>
      </c>
      <c r="F18" s="83">
        <f t="shared" si="3"/>
        <v>0</v>
      </c>
      <c r="G18" s="83">
        <f t="shared" si="3"/>
        <v>0</v>
      </c>
    </row>
    <row r="19" spans="1:7" x14ac:dyDescent="0.25">
      <c r="A19" s="85" t="s">
        <v>322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f>D19-E19</f>
        <v>0</v>
      </c>
    </row>
    <row r="20" spans="1:7" x14ac:dyDescent="0.25">
      <c r="A20" s="85" t="s">
        <v>323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f t="shared" ref="G20:G27" si="4">D20-E20</f>
        <v>0</v>
      </c>
    </row>
    <row r="21" spans="1:7" x14ac:dyDescent="0.25">
      <c r="A21" s="85" t="s">
        <v>324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f t="shared" si="4"/>
        <v>0</v>
      </c>
    </row>
    <row r="22" spans="1:7" x14ac:dyDescent="0.25">
      <c r="A22" s="85" t="s">
        <v>325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f t="shared" si="4"/>
        <v>0</v>
      </c>
    </row>
    <row r="23" spans="1:7" x14ac:dyDescent="0.25">
      <c r="A23" s="85" t="s">
        <v>326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f t="shared" si="4"/>
        <v>0</v>
      </c>
    </row>
    <row r="24" spans="1:7" x14ac:dyDescent="0.25">
      <c r="A24" s="85" t="s">
        <v>327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f t="shared" si="4"/>
        <v>0</v>
      </c>
    </row>
    <row r="25" spans="1:7" x14ac:dyDescent="0.25">
      <c r="A25" s="85" t="s">
        <v>328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f t="shared" si="4"/>
        <v>0</v>
      </c>
    </row>
    <row r="26" spans="1:7" x14ac:dyDescent="0.25">
      <c r="A26" s="85" t="s">
        <v>329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4"/>
        <v>0</v>
      </c>
    </row>
    <row r="27" spans="1:7" x14ac:dyDescent="0.25">
      <c r="A27" s="85" t="s">
        <v>330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f t="shared" si="4"/>
        <v>0</v>
      </c>
    </row>
    <row r="28" spans="1:7" x14ac:dyDescent="0.25">
      <c r="A28" s="84" t="s">
        <v>331</v>
      </c>
      <c r="B28" s="83">
        <f t="shared" ref="B28:G28" si="5">SUM(B29:B37)</f>
        <v>0</v>
      </c>
      <c r="C28" s="83">
        <f t="shared" si="5"/>
        <v>0</v>
      </c>
      <c r="D28" s="83">
        <f t="shared" si="5"/>
        <v>0</v>
      </c>
      <c r="E28" s="83">
        <f t="shared" si="5"/>
        <v>0</v>
      </c>
      <c r="F28" s="83">
        <f t="shared" si="5"/>
        <v>0</v>
      </c>
      <c r="G28" s="83">
        <f t="shared" si="5"/>
        <v>0</v>
      </c>
    </row>
    <row r="29" spans="1:7" x14ac:dyDescent="0.25">
      <c r="A29" s="85" t="s">
        <v>332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f>D29-E29</f>
        <v>0</v>
      </c>
    </row>
    <row r="30" spans="1:7" x14ac:dyDescent="0.25">
      <c r="A30" s="85" t="s">
        <v>333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f t="shared" ref="G30:G37" si="6">D30-E30</f>
        <v>0</v>
      </c>
    </row>
    <row r="31" spans="1:7" x14ac:dyDescent="0.25">
      <c r="A31" s="85" t="s">
        <v>334</v>
      </c>
      <c r="B31" s="75">
        <v>0</v>
      </c>
      <c r="C31" s="75">
        <v>0</v>
      </c>
      <c r="D31" s="75">
        <v>0</v>
      </c>
      <c r="E31" s="75">
        <v>0</v>
      </c>
      <c r="F31" s="75">
        <v>0</v>
      </c>
      <c r="G31" s="75">
        <f t="shared" si="6"/>
        <v>0</v>
      </c>
    </row>
    <row r="32" spans="1:7" x14ac:dyDescent="0.25">
      <c r="A32" s="85" t="s">
        <v>335</v>
      </c>
      <c r="B32" s="75">
        <v>0</v>
      </c>
      <c r="C32" s="75">
        <v>0</v>
      </c>
      <c r="D32" s="75">
        <v>0</v>
      </c>
      <c r="E32" s="75">
        <v>0</v>
      </c>
      <c r="F32" s="75">
        <v>0</v>
      </c>
      <c r="G32" s="75">
        <f t="shared" si="6"/>
        <v>0</v>
      </c>
    </row>
    <row r="33" spans="1:7" ht="14.45" customHeight="1" x14ac:dyDescent="0.25">
      <c r="A33" s="85" t="s">
        <v>336</v>
      </c>
      <c r="B33" s="75">
        <v>0</v>
      </c>
      <c r="C33" s="75">
        <v>0</v>
      </c>
      <c r="D33" s="75">
        <v>0</v>
      </c>
      <c r="E33" s="75">
        <v>0</v>
      </c>
      <c r="F33" s="75">
        <v>0</v>
      </c>
      <c r="G33" s="75">
        <f t="shared" si="6"/>
        <v>0</v>
      </c>
    </row>
    <row r="34" spans="1:7" ht="14.45" customHeight="1" x14ac:dyDescent="0.25">
      <c r="A34" s="85" t="s">
        <v>337</v>
      </c>
      <c r="B34" s="75">
        <v>0</v>
      </c>
      <c r="C34" s="75">
        <v>0</v>
      </c>
      <c r="D34" s="75">
        <v>0</v>
      </c>
      <c r="E34" s="75">
        <v>0</v>
      </c>
      <c r="F34" s="75">
        <v>0</v>
      </c>
      <c r="G34" s="75">
        <f t="shared" si="6"/>
        <v>0</v>
      </c>
    </row>
    <row r="35" spans="1:7" ht="14.45" customHeight="1" x14ac:dyDescent="0.25">
      <c r="A35" s="85" t="s">
        <v>338</v>
      </c>
      <c r="B35" s="75">
        <v>0</v>
      </c>
      <c r="C35" s="75">
        <v>0</v>
      </c>
      <c r="D35" s="75">
        <v>0</v>
      </c>
      <c r="E35" s="75">
        <v>0</v>
      </c>
      <c r="F35" s="75">
        <v>0</v>
      </c>
      <c r="G35" s="75">
        <f t="shared" si="6"/>
        <v>0</v>
      </c>
    </row>
    <row r="36" spans="1:7" ht="14.45" customHeight="1" x14ac:dyDescent="0.25">
      <c r="A36" s="85" t="s">
        <v>339</v>
      </c>
      <c r="B36" s="75">
        <v>0</v>
      </c>
      <c r="C36" s="75">
        <v>0</v>
      </c>
      <c r="D36" s="75">
        <v>0</v>
      </c>
      <c r="E36" s="75">
        <v>0</v>
      </c>
      <c r="F36" s="75">
        <v>0</v>
      </c>
      <c r="G36" s="75">
        <f t="shared" si="6"/>
        <v>0</v>
      </c>
    </row>
    <row r="37" spans="1:7" ht="14.45" customHeight="1" x14ac:dyDescent="0.25">
      <c r="A37" s="85" t="s">
        <v>340</v>
      </c>
      <c r="B37" s="75">
        <v>0</v>
      </c>
      <c r="C37" s="75">
        <v>0</v>
      </c>
      <c r="D37" s="75">
        <v>0</v>
      </c>
      <c r="E37" s="75">
        <v>0</v>
      </c>
      <c r="F37" s="75">
        <v>0</v>
      </c>
      <c r="G37" s="75">
        <f t="shared" si="6"/>
        <v>0</v>
      </c>
    </row>
    <row r="38" spans="1:7" x14ac:dyDescent="0.25">
      <c r="A38" s="84" t="s">
        <v>341</v>
      </c>
      <c r="B38" s="83">
        <f t="shared" ref="B38:G38" si="7">SUM(B39:B47)</f>
        <v>0</v>
      </c>
      <c r="C38" s="83">
        <f t="shared" si="7"/>
        <v>0</v>
      </c>
      <c r="D38" s="83">
        <f t="shared" si="7"/>
        <v>0</v>
      </c>
      <c r="E38" s="83">
        <f t="shared" si="7"/>
        <v>0</v>
      </c>
      <c r="F38" s="83">
        <f t="shared" si="7"/>
        <v>0</v>
      </c>
      <c r="G38" s="83">
        <f t="shared" si="7"/>
        <v>0</v>
      </c>
    </row>
    <row r="39" spans="1:7" x14ac:dyDescent="0.25">
      <c r="A39" s="85" t="s">
        <v>342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343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8">D40-E40</f>
        <v>0</v>
      </c>
    </row>
    <row r="41" spans="1:7" x14ac:dyDescent="0.25">
      <c r="A41" s="85" t="s">
        <v>344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 x14ac:dyDescent="0.25">
      <c r="A42" s="85" t="s">
        <v>345</v>
      </c>
      <c r="B42" s="75">
        <v>0</v>
      </c>
      <c r="C42" s="75">
        <v>0</v>
      </c>
      <c r="D42" s="75">
        <v>0</v>
      </c>
      <c r="E42" s="75">
        <v>0</v>
      </c>
      <c r="F42" s="75">
        <v>0</v>
      </c>
      <c r="G42" s="75">
        <f t="shared" si="8"/>
        <v>0</v>
      </c>
    </row>
    <row r="43" spans="1:7" x14ac:dyDescent="0.25">
      <c r="A43" s="85" t="s">
        <v>346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8"/>
        <v>0</v>
      </c>
    </row>
    <row r="44" spans="1:7" x14ac:dyDescent="0.25">
      <c r="A44" s="85" t="s">
        <v>347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25">
      <c r="A45" s="85" t="s">
        <v>348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25">
      <c r="A46" s="85" t="s">
        <v>349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25">
      <c r="A47" s="85" t="s">
        <v>350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25">
      <c r="A48" s="84" t="s">
        <v>351</v>
      </c>
      <c r="B48" s="83">
        <f t="shared" ref="B48:G48" si="9">SUM(B49:B57)</f>
        <v>0</v>
      </c>
      <c r="C48" s="83">
        <f t="shared" si="9"/>
        <v>0</v>
      </c>
      <c r="D48" s="83">
        <f t="shared" si="9"/>
        <v>0</v>
      </c>
      <c r="E48" s="83">
        <f t="shared" si="9"/>
        <v>0</v>
      </c>
      <c r="F48" s="83">
        <f t="shared" si="9"/>
        <v>0</v>
      </c>
      <c r="G48" s="83">
        <f t="shared" si="9"/>
        <v>0</v>
      </c>
    </row>
    <row r="49" spans="1:7" x14ac:dyDescent="0.25">
      <c r="A49" s="85" t="s">
        <v>352</v>
      </c>
      <c r="B49" s="75">
        <v>0</v>
      </c>
      <c r="C49" s="75">
        <v>0</v>
      </c>
      <c r="D49" s="75">
        <v>0</v>
      </c>
      <c r="E49" s="75">
        <v>0</v>
      </c>
      <c r="F49" s="75">
        <v>0</v>
      </c>
      <c r="G49" s="75">
        <f>D49-E49</f>
        <v>0</v>
      </c>
    </row>
    <row r="50" spans="1:7" x14ac:dyDescent="0.25">
      <c r="A50" s="85" t="s">
        <v>353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f t="shared" ref="G50:G57" si="10">D50-E50</f>
        <v>0</v>
      </c>
    </row>
    <row r="51" spans="1:7" x14ac:dyDescent="0.25">
      <c r="A51" s="85" t="s">
        <v>354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10"/>
        <v>0</v>
      </c>
    </row>
    <row r="52" spans="1:7" x14ac:dyDescent="0.25">
      <c r="A52" s="85" t="s">
        <v>355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f t="shared" si="10"/>
        <v>0</v>
      </c>
    </row>
    <row r="53" spans="1:7" x14ac:dyDescent="0.25">
      <c r="A53" s="85" t="s">
        <v>356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0"/>
        <v>0</v>
      </c>
    </row>
    <row r="54" spans="1:7" x14ac:dyDescent="0.25">
      <c r="A54" s="85" t="s">
        <v>357</v>
      </c>
      <c r="B54" s="75">
        <v>0</v>
      </c>
      <c r="C54" s="75">
        <v>0</v>
      </c>
      <c r="D54" s="75">
        <v>0</v>
      </c>
      <c r="E54" s="75">
        <v>0</v>
      </c>
      <c r="F54" s="75">
        <v>0</v>
      </c>
      <c r="G54" s="75">
        <f t="shared" si="10"/>
        <v>0</v>
      </c>
    </row>
    <row r="55" spans="1:7" x14ac:dyDescent="0.25">
      <c r="A55" s="85" t="s">
        <v>358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0"/>
        <v>0</v>
      </c>
    </row>
    <row r="56" spans="1:7" x14ac:dyDescent="0.25">
      <c r="A56" s="85" t="s">
        <v>359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0"/>
        <v>0</v>
      </c>
    </row>
    <row r="57" spans="1:7" x14ac:dyDescent="0.25">
      <c r="A57" s="85" t="s">
        <v>360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10"/>
        <v>0</v>
      </c>
    </row>
    <row r="58" spans="1:7" x14ac:dyDescent="0.25">
      <c r="A58" s="84" t="s">
        <v>361</v>
      </c>
      <c r="B58" s="83">
        <f t="shared" ref="B58:G58" si="11">SUM(B59:B61)</f>
        <v>0</v>
      </c>
      <c r="C58" s="83">
        <f t="shared" si="11"/>
        <v>0</v>
      </c>
      <c r="D58" s="83">
        <f t="shared" si="11"/>
        <v>0</v>
      </c>
      <c r="E58" s="83">
        <f t="shared" si="11"/>
        <v>0</v>
      </c>
      <c r="F58" s="83">
        <f t="shared" si="11"/>
        <v>0</v>
      </c>
      <c r="G58" s="83">
        <f t="shared" si="11"/>
        <v>0</v>
      </c>
    </row>
    <row r="59" spans="1:7" x14ac:dyDescent="0.25">
      <c r="A59" s="85" t="s">
        <v>362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363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12">D60-E60</f>
        <v>0</v>
      </c>
    </row>
    <row r="61" spans="1:7" x14ac:dyDescent="0.25">
      <c r="A61" s="85" t="s">
        <v>364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2"/>
        <v>0</v>
      </c>
    </row>
    <row r="62" spans="1:7" x14ac:dyDescent="0.25">
      <c r="A62" s="84" t="s">
        <v>365</v>
      </c>
      <c r="B62" s="83">
        <f t="shared" ref="B62:G62" si="13">SUM(B63:B67,B69:B70)</f>
        <v>0</v>
      </c>
      <c r="C62" s="83">
        <f t="shared" si="13"/>
        <v>0</v>
      </c>
      <c r="D62" s="83">
        <f t="shared" si="13"/>
        <v>0</v>
      </c>
      <c r="E62" s="83">
        <f t="shared" si="13"/>
        <v>0</v>
      </c>
      <c r="F62" s="83">
        <f t="shared" si="13"/>
        <v>0</v>
      </c>
      <c r="G62" s="83">
        <f t="shared" si="13"/>
        <v>0</v>
      </c>
    </row>
    <row r="63" spans="1:7" x14ac:dyDescent="0.25">
      <c r="A63" s="85" t="s">
        <v>366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367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 x14ac:dyDescent="0.25">
      <c r="A65" s="85" t="s">
        <v>368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 x14ac:dyDescent="0.25">
      <c r="A66" s="85" t="s">
        <v>369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 x14ac:dyDescent="0.25">
      <c r="A67" s="85" t="s">
        <v>370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 x14ac:dyDescent="0.25">
      <c r="A68" s="85" t="s">
        <v>371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 x14ac:dyDescent="0.25">
      <c r="A69" s="85" t="s">
        <v>372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 x14ac:dyDescent="0.25">
      <c r="A70" s="85" t="s">
        <v>373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4"/>
        <v>0</v>
      </c>
    </row>
    <row r="71" spans="1:7" x14ac:dyDescent="0.25">
      <c r="A71" s="84" t="s">
        <v>374</v>
      </c>
      <c r="B71" s="83">
        <f t="shared" ref="B71:G71" si="15">SUM(B72:B74)</f>
        <v>0</v>
      </c>
      <c r="C71" s="83">
        <f t="shared" si="15"/>
        <v>0</v>
      </c>
      <c r="D71" s="83">
        <f t="shared" si="15"/>
        <v>0</v>
      </c>
      <c r="E71" s="83">
        <f t="shared" si="15"/>
        <v>0</v>
      </c>
      <c r="F71" s="83">
        <f t="shared" si="15"/>
        <v>0</v>
      </c>
      <c r="G71" s="83">
        <f t="shared" si="15"/>
        <v>0</v>
      </c>
    </row>
    <row r="72" spans="1:7" x14ac:dyDescent="0.25">
      <c r="A72" s="85" t="s">
        <v>375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376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6">D73-E73</f>
        <v>0</v>
      </c>
    </row>
    <row r="74" spans="1:7" x14ac:dyDescent="0.25">
      <c r="A74" s="85" t="s">
        <v>377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6"/>
        <v>0</v>
      </c>
    </row>
    <row r="75" spans="1:7" x14ac:dyDescent="0.25">
      <c r="A75" s="84" t="s">
        <v>378</v>
      </c>
      <c r="B75" s="83">
        <f t="shared" ref="B75:G75" si="17">SUM(B76:B82)</f>
        <v>0</v>
      </c>
      <c r="C75" s="83">
        <f t="shared" si="17"/>
        <v>0</v>
      </c>
      <c r="D75" s="83">
        <f t="shared" si="17"/>
        <v>0</v>
      </c>
      <c r="E75" s="83">
        <f t="shared" si="17"/>
        <v>0</v>
      </c>
      <c r="F75" s="83">
        <f t="shared" si="17"/>
        <v>0</v>
      </c>
      <c r="G75" s="83">
        <f t="shared" si="17"/>
        <v>0</v>
      </c>
    </row>
    <row r="76" spans="1:7" x14ac:dyDescent="0.25">
      <c r="A76" s="85" t="s">
        <v>379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380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8">D77-E77</f>
        <v>0</v>
      </c>
    </row>
    <row r="78" spans="1:7" x14ac:dyDescent="0.25">
      <c r="A78" s="85" t="s">
        <v>381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8"/>
        <v>0</v>
      </c>
    </row>
    <row r="79" spans="1:7" x14ac:dyDescent="0.25">
      <c r="A79" s="85" t="s">
        <v>382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8"/>
        <v>0</v>
      </c>
    </row>
    <row r="80" spans="1:7" x14ac:dyDescent="0.25">
      <c r="A80" s="85" t="s">
        <v>383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8"/>
        <v>0</v>
      </c>
    </row>
    <row r="81" spans="1:7" x14ac:dyDescent="0.25">
      <c r="A81" s="85" t="s">
        <v>384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8"/>
        <v>0</v>
      </c>
    </row>
    <row r="82" spans="1:7" x14ac:dyDescent="0.25">
      <c r="A82" s="85" t="s">
        <v>385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8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386</v>
      </c>
      <c r="B84" s="83">
        <f t="shared" ref="B84:G84" si="19">SUM(B85,B93,B103,B113,B123,B133,B137,B146,B150)</f>
        <v>0</v>
      </c>
      <c r="C84" s="83">
        <f t="shared" si="19"/>
        <v>0</v>
      </c>
      <c r="D84" s="83">
        <f t="shared" si="19"/>
        <v>0</v>
      </c>
      <c r="E84" s="83">
        <f t="shared" si="19"/>
        <v>0</v>
      </c>
      <c r="F84" s="83">
        <f t="shared" si="19"/>
        <v>0</v>
      </c>
      <c r="G84" s="83">
        <f t="shared" si="19"/>
        <v>0</v>
      </c>
    </row>
    <row r="85" spans="1:7" x14ac:dyDescent="0.25">
      <c r="A85" s="84" t="s">
        <v>313</v>
      </c>
      <c r="B85" s="83">
        <f t="shared" ref="B85:G85" si="20">SUM(B86:B92)</f>
        <v>0</v>
      </c>
      <c r="C85" s="83">
        <f t="shared" si="20"/>
        <v>0</v>
      </c>
      <c r="D85" s="83">
        <f t="shared" si="20"/>
        <v>0</v>
      </c>
      <c r="E85" s="83">
        <f t="shared" si="20"/>
        <v>0</v>
      </c>
      <c r="F85" s="83">
        <f t="shared" si="20"/>
        <v>0</v>
      </c>
      <c r="G85" s="83">
        <f t="shared" si="20"/>
        <v>0</v>
      </c>
    </row>
    <row r="86" spans="1:7" x14ac:dyDescent="0.25">
      <c r="A86" s="85" t="s">
        <v>314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315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1">D87-E87</f>
        <v>0</v>
      </c>
    </row>
    <row r="88" spans="1:7" x14ac:dyDescent="0.25">
      <c r="A88" s="85" t="s">
        <v>316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1"/>
        <v>0</v>
      </c>
    </row>
    <row r="89" spans="1:7" x14ac:dyDescent="0.25">
      <c r="A89" s="85" t="s">
        <v>317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1"/>
        <v>0</v>
      </c>
    </row>
    <row r="90" spans="1:7" x14ac:dyDescent="0.25">
      <c r="A90" s="85" t="s">
        <v>318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1"/>
        <v>0</v>
      </c>
    </row>
    <row r="91" spans="1:7" x14ac:dyDescent="0.25">
      <c r="A91" s="85" t="s">
        <v>319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1"/>
        <v>0</v>
      </c>
    </row>
    <row r="92" spans="1:7" x14ac:dyDescent="0.25">
      <c r="A92" s="85" t="s">
        <v>320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1"/>
        <v>0</v>
      </c>
    </row>
    <row r="93" spans="1:7" x14ac:dyDescent="0.25">
      <c r="A93" s="84" t="s">
        <v>321</v>
      </c>
      <c r="B93" s="83">
        <f t="shared" ref="B93:G93" si="22">SUM(B94:B102)</f>
        <v>0</v>
      </c>
      <c r="C93" s="83">
        <f t="shared" si="22"/>
        <v>0</v>
      </c>
      <c r="D93" s="83">
        <f t="shared" si="22"/>
        <v>0</v>
      </c>
      <c r="E93" s="83">
        <f t="shared" si="22"/>
        <v>0</v>
      </c>
      <c r="F93" s="83">
        <f t="shared" si="22"/>
        <v>0</v>
      </c>
      <c r="G93" s="83">
        <f t="shared" si="22"/>
        <v>0</v>
      </c>
    </row>
    <row r="94" spans="1:7" x14ac:dyDescent="0.25">
      <c r="A94" s="85" t="s">
        <v>322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323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3">D95-E95</f>
        <v>0</v>
      </c>
    </row>
    <row r="96" spans="1:7" x14ac:dyDescent="0.25">
      <c r="A96" s="85" t="s">
        <v>324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3"/>
        <v>0</v>
      </c>
    </row>
    <row r="97" spans="1:7" x14ac:dyDescent="0.25">
      <c r="A97" s="85" t="s">
        <v>325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3"/>
        <v>0</v>
      </c>
    </row>
    <row r="98" spans="1:7" x14ac:dyDescent="0.25">
      <c r="A98" s="87" t="s">
        <v>326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3"/>
        <v>0</v>
      </c>
    </row>
    <row r="99" spans="1:7" x14ac:dyDescent="0.25">
      <c r="A99" s="85" t="s">
        <v>327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3"/>
        <v>0</v>
      </c>
    </row>
    <row r="100" spans="1:7" x14ac:dyDescent="0.25">
      <c r="A100" s="85" t="s">
        <v>328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3"/>
        <v>0</v>
      </c>
    </row>
    <row r="101" spans="1:7" x14ac:dyDescent="0.25">
      <c r="A101" s="85" t="s">
        <v>329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3"/>
        <v>0</v>
      </c>
    </row>
    <row r="102" spans="1:7" x14ac:dyDescent="0.25">
      <c r="A102" s="85" t="s">
        <v>330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3"/>
        <v>0</v>
      </c>
    </row>
    <row r="103" spans="1:7" x14ac:dyDescent="0.25">
      <c r="A103" s="84" t="s">
        <v>331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332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333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4">D105-E105</f>
        <v>0</v>
      </c>
    </row>
    <row r="106" spans="1:7" x14ac:dyDescent="0.25">
      <c r="A106" s="85" t="s">
        <v>334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4"/>
        <v>0</v>
      </c>
    </row>
    <row r="107" spans="1:7" x14ac:dyDescent="0.25">
      <c r="A107" s="85" t="s">
        <v>335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4"/>
        <v>0</v>
      </c>
    </row>
    <row r="108" spans="1:7" x14ac:dyDescent="0.25">
      <c r="A108" s="85" t="s">
        <v>336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4"/>
        <v>0</v>
      </c>
    </row>
    <row r="109" spans="1:7" x14ac:dyDescent="0.25">
      <c r="A109" s="85" t="s">
        <v>337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4"/>
        <v>0</v>
      </c>
    </row>
    <row r="110" spans="1:7" x14ac:dyDescent="0.25">
      <c r="A110" s="85" t="s">
        <v>338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4"/>
        <v>0</v>
      </c>
    </row>
    <row r="111" spans="1:7" x14ac:dyDescent="0.25">
      <c r="A111" s="85" t="s">
        <v>339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4"/>
        <v>0</v>
      </c>
    </row>
    <row r="112" spans="1:7" x14ac:dyDescent="0.25">
      <c r="A112" s="85" t="s">
        <v>340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4"/>
        <v>0</v>
      </c>
    </row>
    <row r="113" spans="1:7" x14ac:dyDescent="0.25">
      <c r="A113" s="84" t="s">
        <v>341</v>
      </c>
      <c r="B113" s="83">
        <f t="shared" ref="B113:G113" si="25">SUM(B114:B122)</f>
        <v>0</v>
      </c>
      <c r="C113" s="83">
        <f t="shared" si="25"/>
        <v>0</v>
      </c>
      <c r="D113" s="83">
        <f t="shared" si="25"/>
        <v>0</v>
      </c>
      <c r="E113" s="83">
        <f t="shared" si="25"/>
        <v>0</v>
      </c>
      <c r="F113" s="83">
        <f t="shared" si="25"/>
        <v>0</v>
      </c>
      <c r="G113" s="83">
        <f t="shared" si="25"/>
        <v>0</v>
      </c>
    </row>
    <row r="114" spans="1:7" x14ac:dyDescent="0.25">
      <c r="A114" s="85" t="s">
        <v>342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343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6">D115-E115</f>
        <v>0</v>
      </c>
    </row>
    <row r="116" spans="1:7" x14ac:dyDescent="0.25">
      <c r="A116" s="85" t="s">
        <v>344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6"/>
        <v>0</v>
      </c>
    </row>
    <row r="117" spans="1:7" x14ac:dyDescent="0.25">
      <c r="A117" s="85" t="s">
        <v>345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6"/>
        <v>0</v>
      </c>
    </row>
    <row r="118" spans="1:7" x14ac:dyDescent="0.25">
      <c r="A118" s="85" t="s">
        <v>346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6"/>
        <v>0</v>
      </c>
    </row>
    <row r="119" spans="1:7" x14ac:dyDescent="0.25">
      <c r="A119" s="85" t="s">
        <v>347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6"/>
        <v>0</v>
      </c>
    </row>
    <row r="120" spans="1:7" x14ac:dyDescent="0.25">
      <c r="A120" s="85" t="s">
        <v>348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6"/>
        <v>0</v>
      </c>
    </row>
    <row r="121" spans="1:7" x14ac:dyDescent="0.25">
      <c r="A121" s="85" t="s">
        <v>349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6"/>
        <v>0</v>
      </c>
    </row>
    <row r="122" spans="1:7" x14ac:dyDescent="0.25">
      <c r="A122" s="85" t="s">
        <v>350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6"/>
        <v>0</v>
      </c>
    </row>
    <row r="123" spans="1:7" x14ac:dyDescent="0.25">
      <c r="A123" s="84" t="s">
        <v>351</v>
      </c>
      <c r="B123" s="83">
        <f t="shared" ref="B123:G123" si="27">SUM(B124:B132)</f>
        <v>0</v>
      </c>
      <c r="C123" s="83">
        <f t="shared" si="27"/>
        <v>0</v>
      </c>
      <c r="D123" s="83">
        <f t="shared" si="27"/>
        <v>0</v>
      </c>
      <c r="E123" s="83">
        <f t="shared" si="27"/>
        <v>0</v>
      </c>
      <c r="F123" s="83">
        <f t="shared" si="27"/>
        <v>0</v>
      </c>
      <c r="G123" s="83">
        <f t="shared" si="27"/>
        <v>0</v>
      </c>
    </row>
    <row r="124" spans="1:7" x14ac:dyDescent="0.25">
      <c r="A124" s="85" t="s">
        <v>352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353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8">D125-E125</f>
        <v>0</v>
      </c>
    </row>
    <row r="126" spans="1:7" x14ac:dyDescent="0.25">
      <c r="A126" s="85" t="s">
        <v>354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8"/>
        <v>0</v>
      </c>
    </row>
    <row r="127" spans="1:7" x14ac:dyDescent="0.25">
      <c r="A127" s="85" t="s">
        <v>355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8"/>
        <v>0</v>
      </c>
    </row>
    <row r="128" spans="1:7" x14ac:dyDescent="0.25">
      <c r="A128" s="85" t="s">
        <v>356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8"/>
        <v>0</v>
      </c>
    </row>
    <row r="129" spans="1:7" x14ac:dyDescent="0.25">
      <c r="A129" s="85" t="s">
        <v>357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8"/>
        <v>0</v>
      </c>
    </row>
    <row r="130" spans="1:7" x14ac:dyDescent="0.25">
      <c r="A130" s="85" t="s">
        <v>358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8"/>
        <v>0</v>
      </c>
    </row>
    <row r="131" spans="1:7" x14ac:dyDescent="0.25">
      <c r="A131" s="85" t="s">
        <v>359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8"/>
        <v>0</v>
      </c>
    </row>
    <row r="132" spans="1:7" x14ac:dyDescent="0.25">
      <c r="A132" s="85" t="s">
        <v>360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8"/>
        <v>0</v>
      </c>
    </row>
    <row r="133" spans="1:7" x14ac:dyDescent="0.25">
      <c r="A133" s="84" t="s">
        <v>361</v>
      </c>
      <c r="B133" s="83">
        <f t="shared" ref="B133:G133" si="29">SUM(B134:B136)</f>
        <v>0</v>
      </c>
      <c r="C133" s="83">
        <f t="shared" si="29"/>
        <v>0</v>
      </c>
      <c r="D133" s="83">
        <f t="shared" si="29"/>
        <v>0</v>
      </c>
      <c r="E133" s="83">
        <f t="shared" si="29"/>
        <v>0</v>
      </c>
      <c r="F133" s="83">
        <f t="shared" si="29"/>
        <v>0</v>
      </c>
      <c r="G133" s="83">
        <f t="shared" si="29"/>
        <v>0</v>
      </c>
    </row>
    <row r="134" spans="1:7" x14ac:dyDescent="0.25">
      <c r="A134" s="85" t="s">
        <v>362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363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0">D135-E135</f>
        <v>0</v>
      </c>
    </row>
    <row r="136" spans="1:7" x14ac:dyDescent="0.25">
      <c r="A136" s="85" t="s">
        <v>364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0"/>
        <v>0</v>
      </c>
    </row>
    <row r="137" spans="1:7" x14ac:dyDescent="0.25">
      <c r="A137" s="84" t="s">
        <v>365</v>
      </c>
      <c r="B137" s="83">
        <f t="shared" ref="B137:G137" si="31">SUM(B138:B142,B144:B145)</f>
        <v>0</v>
      </c>
      <c r="C137" s="83">
        <f t="shared" si="31"/>
        <v>0</v>
      </c>
      <c r="D137" s="83">
        <f t="shared" si="31"/>
        <v>0</v>
      </c>
      <c r="E137" s="83">
        <f t="shared" si="31"/>
        <v>0</v>
      </c>
      <c r="F137" s="83">
        <f t="shared" si="31"/>
        <v>0</v>
      </c>
      <c r="G137" s="83">
        <f t="shared" si="31"/>
        <v>0</v>
      </c>
    </row>
    <row r="138" spans="1:7" x14ac:dyDescent="0.25">
      <c r="A138" s="85" t="s">
        <v>366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367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2">D139-E139</f>
        <v>0</v>
      </c>
    </row>
    <row r="140" spans="1:7" x14ac:dyDescent="0.25">
      <c r="A140" s="85" t="s">
        <v>368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2"/>
        <v>0</v>
      </c>
    </row>
    <row r="141" spans="1:7" x14ac:dyDescent="0.25">
      <c r="A141" s="85" t="s">
        <v>369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2"/>
        <v>0</v>
      </c>
    </row>
    <row r="142" spans="1:7" x14ac:dyDescent="0.25">
      <c r="A142" s="85" t="s">
        <v>370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2"/>
        <v>0</v>
      </c>
    </row>
    <row r="143" spans="1:7" x14ac:dyDescent="0.25">
      <c r="A143" s="85" t="s">
        <v>371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2"/>
        <v>0</v>
      </c>
    </row>
    <row r="144" spans="1:7" x14ac:dyDescent="0.25">
      <c r="A144" s="85" t="s">
        <v>372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2"/>
        <v>0</v>
      </c>
    </row>
    <row r="145" spans="1:7" x14ac:dyDescent="0.25">
      <c r="A145" s="85" t="s">
        <v>373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2"/>
        <v>0</v>
      </c>
    </row>
    <row r="146" spans="1:7" x14ac:dyDescent="0.25">
      <c r="A146" s="84" t="s">
        <v>374</v>
      </c>
      <c r="B146" s="83">
        <f t="shared" ref="B146:G146" si="33">SUM(B147:B149)</f>
        <v>0</v>
      </c>
      <c r="C146" s="83">
        <f t="shared" si="33"/>
        <v>0</v>
      </c>
      <c r="D146" s="83">
        <f t="shared" si="33"/>
        <v>0</v>
      </c>
      <c r="E146" s="83">
        <f t="shared" si="33"/>
        <v>0</v>
      </c>
      <c r="F146" s="83">
        <f t="shared" si="33"/>
        <v>0</v>
      </c>
      <c r="G146" s="83">
        <f t="shared" si="33"/>
        <v>0</v>
      </c>
    </row>
    <row r="147" spans="1:7" x14ac:dyDescent="0.25">
      <c r="A147" s="85" t="s">
        <v>375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376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4">D148-E148</f>
        <v>0</v>
      </c>
    </row>
    <row r="149" spans="1:7" x14ac:dyDescent="0.25">
      <c r="A149" s="85" t="s">
        <v>377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4"/>
        <v>0</v>
      </c>
    </row>
    <row r="150" spans="1:7" x14ac:dyDescent="0.25">
      <c r="A150" s="84" t="s">
        <v>378</v>
      </c>
      <c r="B150" s="83">
        <f t="shared" ref="B150:G150" si="35">SUM(B151:B157)</f>
        <v>0</v>
      </c>
      <c r="C150" s="83">
        <f t="shared" si="35"/>
        <v>0</v>
      </c>
      <c r="D150" s="83">
        <f t="shared" si="35"/>
        <v>0</v>
      </c>
      <c r="E150" s="83">
        <f t="shared" si="35"/>
        <v>0</v>
      </c>
      <c r="F150" s="83">
        <f t="shared" si="35"/>
        <v>0</v>
      </c>
      <c r="G150" s="83">
        <f t="shared" si="35"/>
        <v>0</v>
      </c>
    </row>
    <row r="151" spans="1:7" x14ac:dyDescent="0.25">
      <c r="A151" s="85" t="s">
        <v>379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380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6">D152-E152</f>
        <v>0</v>
      </c>
    </row>
    <row r="153" spans="1:7" x14ac:dyDescent="0.25">
      <c r="A153" s="85" t="s">
        <v>381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6"/>
        <v>0</v>
      </c>
    </row>
    <row r="154" spans="1:7" x14ac:dyDescent="0.25">
      <c r="A154" s="87" t="s">
        <v>382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6"/>
        <v>0</v>
      </c>
    </row>
    <row r="155" spans="1:7" x14ac:dyDescent="0.25">
      <c r="A155" s="85" t="s">
        <v>383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6"/>
        <v>0</v>
      </c>
    </row>
    <row r="156" spans="1:7" x14ac:dyDescent="0.25">
      <c r="A156" s="85" t="s">
        <v>384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6"/>
        <v>0</v>
      </c>
    </row>
    <row r="157" spans="1:7" x14ac:dyDescent="0.25">
      <c r="A157" s="85" t="s">
        <v>385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6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387</v>
      </c>
      <c r="B159" s="90">
        <f t="shared" ref="B159:G159" si="37">B9+B84</f>
        <v>0</v>
      </c>
      <c r="C159" s="90">
        <f t="shared" si="37"/>
        <v>0</v>
      </c>
      <c r="D159" s="90">
        <f t="shared" si="37"/>
        <v>0</v>
      </c>
      <c r="E159" s="90">
        <f t="shared" si="37"/>
        <v>0</v>
      </c>
      <c r="F159" s="90">
        <f t="shared" si="37"/>
        <v>0</v>
      </c>
      <c r="G159" s="90">
        <f t="shared" si="37"/>
        <v>0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  <row r="162" spans="1:1" x14ac:dyDescent="0.25">
      <c r="A162" s="199" t="s">
        <v>604</v>
      </c>
    </row>
    <row r="163" spans="1:1" x14ac:dyDescent="0.25">
      <c r="A163" t="s">
        <v>605</v>
      </c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7 B19:G27 B18:F18 B29:G37 B28:F28 B39:G47 B38:F38 B49:G57 B48:F48 B59:G61 B58:F58 B63:G70 B62:F62 B71:F92 B94:F159 B93:C93 E93:F93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4"/>
  <sheetViews>
    <sheetView showGridLines="0" topLeftCell="A16" zoomScale="75" zoomScaleNormal="75" workbookViewId="0">
      <selection activeCell="A33" sqref="A33:A34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9" t="s">
        <v>388</v>
      </c>
      <c r="B1" s="170"/>
      <c r="C1" s="170"/>
      <c r="D1" s="170"/>
      <c r="E1" s="170"/>
      <c r="F1" s="170"/>
      <c r="G1" s="171"/>
    </row>
    <row r="2" spans="1:7" ht="15" customHeight="1" x14ac:dyDescent="0.25">
      <c r="A2" s="110" t="str">
        <f>'Formato 1'!A2</f>
        <v>FIDEICOMISO PROMOCIÓN JUVENIL 129747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304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389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4" t="s">
        <v>7</v>
      </c>
      <c r="B7" s="166" t="s">
        <v>306</v>
      </c>
      <c r="C7" s="166"/>
      <c r="D7" s="166"/>
      <c r="E7" s="166"/>
      <c r="F7" s="166"/>
      <c r="G7" s="168" t="s">
        <v>307</v>
      </c>
    </row>
    <row r="8" spans="1:7" ht="30" x14ac:dyDescent="0.25">
      <c r="A8" s="165"/>
      <c r="B8" s="25" t="s">
        <v>308</v>
      </c>
      <c r="C8" s="7" t="s">
        <v>238</v>
      </c>
      <c r="D8" s="25" t="s">
        <v>239</v>
      </c>
      <c r="E8" s="25" t="s">
        <v>194</v>
      </c>
      <c r="F8" s="25" t="s">
        <v>211</v>
      </c>
      <c r="G8" s="167"/>
    </row>
    <row r="9" spans="1:7" ht="15.75" customHeight="1" x14ac:dyDescent="0.25">
      <c r="A9" s="26" t="s">
        <v>390</v>
      </c>
      <c r="B9" s="30">
        <f>SUM(B10:B17)</f>
        <v>0</v>
      </c>
      <c r="C9" s="30">
        <f t="shared" ref="C9:G9" si="0">SUM(C10:C17)</f>
        <v>0</v>
      </c>
      <c r="D9" s="30">
        <f t="shared" si="0"/>
        <v>0</v>
      </c>
      <c r="E9" s="30">
        <f t="shared" si="0"/>
        <v>0</v>
      </c>
      <c r="F9" s="30">
        <f t="shared" si="0"/>
        <v>0</v>
      </c>
      <c r="G9" s="30">
        <f t="shared" si="0"/>
        <v>0</v>
      </c>
    </row>
    <row r="10" spans="1:7" x14ac:dyDescent="0.25">
      <c r="A10" s="63" t="s">
        <v>391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63" t="s">
        <v>392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63" t="s">
        <v>393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63" t="s">
        <v>394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63" t="s">
        <v>395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63" t="s">
        <v>396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63" t="s">
        <v>397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63" t="s">
        <v>398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31" t="s">
        <v>154</v>
      </c>
      <c r="B18" s="49"/>
      <c r="C18" s="49"/>
      <c r="D18" s="49"/>
      <c r="E18" s="49"/>
      <c r="F18" s="49"/>
      <c r="G18" s="49"/>
    </row>
    <row r="19" spans="1:7" x14ac:dyDescent="0.25">
      <c r="A19" s="3" t="s">
        <v>399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3" t="s">
        <v>391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63" t="s">
        <v>392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393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394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395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396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397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398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154</v>
      </c>
      <c r="B28" s="49"/>
      <c r="C28" s="49"/>
      <c r="D28" s="49"/>
      <c r="E28" s="49"/>
      <c r="F28" s="49"/>
      <c r="G28" s="49"/>
    </row>
    <row r="29" spans="1:7" x14ac:dyDescent="0.25">
      <c r="A29" s="3" t="s">
        <v>387</v>
      </c>
      <c r="B29" s="4">
        <f>SUM(B19,B9)</f>
        <v>0</v>
      </c>
      <c r="C29" s="4">
        <f t="shared" ref="C29:G29" si="2">SUM(C19,C9)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3" spans="1:1" x14ac:dyDescent="0.25">
      <c r="A33" s="199" t="s">
        <v>604</v>
      </c>
    </row>
    <row r="34" spans="1:1" x14ac:dyDescent="0.25">
      <c r="A34" t="s">
        <v>605</v>
      </c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81"/>
  <sheetViews>
    <sheetView showGridLines="0" topLeftCell="A77" zoomScale="75" zoomScaleNormal="75" workbookViewId="0">
      <selection activeCell="A81" sqref="A81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5" t="s">
        <v>400</v>
      </c>
      <c r="B1" s="176"/>
      <c r="C1" s="176"/>
      <c r="D1" s="176"/>
      <c r="E1" s="176"/>
      <c r="F1" s="176"/>
      <c r="G1" s="176"/>
    </row>
    <row r="2" spans="1:7" x14ac:dyDescent="0.25">
      <c r="A2" s="110" t="str">
        <f>'Formato 1'!A2</f>
        <v>FIDEICOMISO PROMOCIÓN JUVENIL 129747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401</v>
      </c>
      <c r="B3" s="114"/>
      <c r="C3" s="114"/>
      <c r="D3" s="114"/>
      <c r="E3" s="114"/>
      <c r="F3" s="114"/>
      <c r="G3" s="115"/>
    </row>
    <row r="4" spans="1:7" x14ac:dyDescent="0.25">
      <c r="A4" s="113" t="s">
        <v>402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4" t="s">
        <v>7</v>
      </c>
      <c r="B7" s="172" t="s">
        <v>306</v>
      </c>
      <c r="C7" s="173"/>
      <c r="D7" s="173"/>
      <c r="E7" s="173"/>
      <c r="F7" s="174"/>
      <c r="G7" s="168" t="s">
        <v>403</v>
      </c>
    </row>
    <row r="8" spans="1:7" ht="30" x14ac:dyDescent="0.25">
      <c r="A8" s="165"/>
      <c r="B8" s="25" t="s">
        <v>308</v>
      </c>
      <c r="C8" s="7" t="s">
        <v>404</v>
      </c>
      <c r="D8" s="25" t="s">
        <v>310</v>
      </c>
      <c r="E8" s="25" t="s">
        <v>194</v>
      </c>
      <c r="F8" s="32" t="s">
        <v>211</v>
      </c>
      <c r="G8" s="167"/>
    </row>
    <row r="9" spans="1:7" ht="16.5" customHeight="1" x14ac:dyDescent="0.25">
      <c r="A9" s="26" t="s">
        <v>405</v>
      </c>
      <c r="B9" s="30">
        <f>SUM(B10,B19,B27,B37)</f>
        <v>0</v>
      </c>
      <c r="C9" s="30">
        <f t="shared" ref="C9:G9" si="0">SUM(C10,C19,C27,C37)</f>
        <v>0</v>
      </c>
      <c r="D9" s="30">
        <f t="shared" si="0"/>
        <v>0</v>
      </c>
      <c r="E9" s="30">
        <f t="shared" si="0"/>
        <v>0</v>
      </c>
      <c r="F9" s="30">
        <f t="shared" si="0"/>
        <v>0</v>
      </c>
      <c r="G9" s="30">
        <f t="shared" si="0"/>
        <v>0</v>
      </c>
    </row>
    <row r="10" spans="1:7" ht="15" customHeight="1" x14ac:dyDescent="0.25">
      <c r="A10" s="58" t="s">
        <v>406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 x14ac:dyDescent="0.25">
      <c r="A11" s="77" t="s">
        <v>407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408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409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410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411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412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413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414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415</v>
      </c>
      <c r="B19" s="47">
        <f>SUM(B20:B26)</f>
        <v>0</v>
      </c>
      <c r="C19" s="47">
        <f t="shared" ref="C19:G19" si="2">SUM(C20:C26)</f>
        <v>0</v>
      </c>
      <c r="D19" s="47">
        <f t="shared" si="2"/>
        <v>0</v>
      </c>
      <c r="E19" s="47">
        <f t="shared" si="2"/>
        <v>0</v>
      </c>
      <c r="F19" s="47">
        <f t="shared" si="2"/>
        <v>0</v>
      </c>
      <c r="G19" s="47">
        <f t="shared" si="2"/>
        <v>0</v>
      </c>
    </row>
    <row r="20" spans="1:7" x14ac:dyDescent="0.25">
      <c r="A20" s="77" t="s">
        <v>416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417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418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419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420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421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422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423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424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425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426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427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428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429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430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431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432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433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434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435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436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437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438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406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407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408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409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410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411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412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413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414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415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416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417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418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419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420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421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422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423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424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425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426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427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428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429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430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431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432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433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434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435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436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437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387</v>
      </c>
      <c r="B77" s="4">
        <f>B43+B9</f>
        <v>0</v>
      </c>
      <c r="C77" s="4">
        <f t="shared" ref="C77:G77" si="10">C43+C9</f>
        <v>0</v>
      </c>
      <c r="D77" s="4">
        <f t="shared" si="10"/>
        <v>0</v>
      </c>
      <c r="E77" s="4">
        <f t="shared" si="10"/>
        <v>0</v>
      </c>
      <c r="F77" s="4">
        <f t="shared" si="10"/>
        <v>0</v>
      </c>
      <c r="G77" s="4">
        <f t="shared" si="10"/>
        <v>0</v>
      </c>
    </row>
    <row r="78" spans="1:7" x14ac:dyDescent="0.25">
      <c r="A78" s="55"/>
      <c r="B78" s="82"/>
      <c r="C78" s="82"/>
      <c r="D78" s="82"/>
      <c r="E78" s="82"/>
      <c r="F78" s="82"/>
      <c r="G78" s="82"/>
    </row>
    <row r="80" spans="1:7" x14ac:dyDescent="0.25">
      <c r="A80" s="199" t="s">
        <v>604</v>
      </c>
    </row>
    <row r="81" spans="1:1" x14ac:dyDescent="0.25">
      <c r="A81" t="s">
        <v>605</v>
      </c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8"/>
  <sheetViews>
    <sheetView showGridLines="0" topLeftCell="A33" zoomScale="75" zoomScaleNormal="75" workbookViewId="0">
      <selection activeCell="A37" sqref="A37:A3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69" t="s">
        <v>439</v>
      </c>
      <c r="B1" s="161"/>
      <c r="C1" s="161"/>
      <c r="D1" s="161"/>
      <c r="E1" s="161"/>
      <c r="F1" s="161"/>
      <c r="G1" s="162"/>
    </row>
    <row r="2" spans="1:7" x14ac:dyDescent="0.25">
      <c r="A2" s="110" t="str">
        <f>'Formato 1'!A2</f>
        <v>FIDEICOMISO PROMOCIÓN JUVENIL 129747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304</v>
      </c>
      <c r="B3" s="114"/>
      <c r="C3" s="114"/>
      <c r="D3" s="114"/>
      <c r="E3" s="114"/>
      <c r="F3" s="114"/>
      <c r="G3" s="115"/>
    </row>
    <row r="4" spans="1:7" x14ac:dyDescent="0.25">
      <c r="A4" s="113" t="s">
        <v>440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x14ac:dyDescent="0.25">
      <c r="A7" s="164" t="s">
        <v>441</v>
      </c>
      <c r="B7" s="167" t="s">
        <v>306</v>
      </c>
      <c r="C7" s="167"/>
      <c r="D7" s="167"/>
      <c r="E7" s="167"/>
      <c r="F7" s="167"/>
      <c r="G7" s="167" t="s">
        <v>307</v>
      </c>
    </row>
    <row r="8" spans="1:7" ht="30" x14ac:dyDescent="0.25">
      <c r="A8" s="165"/>
      <c r="B8" s="7" t="s">
        <v>308</v>
      </c>
      <c r="C8" s="33" t="s">
        <v>404</v>
      </c>
      <c r="D8" s="33" t="s">
        <v>239</v>
      </c>
      <c r="E8" s="33" t="s">
        <v>194</v>
      </c>
      <c r="F8" s="33" t="s">
        <v>211</v>
      </c>
      <c r="G8" s="177"/>
    </row>
    <row r="9" spans="1:7" ht="15.75" customHeight="1" x14ac:dyDescent="0.25">
      <c r="A9" s="26" t="s">
        <v>442</v>
      </c>
      <c r="B9" s="119">
        <f>SUM(B10,B11,B12,B15,B16,B19)</f>
        <v>0</v>
      </c>
      <c r="C9" s="119">
        <f t="shared" ref="C9:G9" si="0">SUM(C10,C11,C12,C15,C16,C19)</f>
        <v>0</v>
      </c>
      <c r="D9" s="119">
        <f t="shared" si="0"/>
        <v>0</v>
      </c>
      <c r="E9" s="119">
        <f t="shared" si="0"/>
        <v>0</v>
      </c>
      <c r="F9" s="119">
        <f t="shared" si="0"/>
        <v>0</v>
      </c>
      <c r="G9" s="119">
        <f t="shared" si="0"/>
        <v>0</v>
      </c>
    </row>
    <row r="10" spans="1:7" x14ac:dyDescent="0.25">
      <c r="A10" s="58" t="s">
        <v>443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6">
        <f>D10-E10</f>
        <v>0</v>
      </c>
    </row>
    <row r="11" spans="1:7" ht="15.75" customHeight="1" x14ac:dyDescent="0.25">
      <c r="A11" s="58" t="s">
        <v>444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445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446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447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448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449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450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451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452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453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443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444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445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446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447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449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450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451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452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454</v>
      </c>
      <c r="B33" s="119">
        <f>B21+B9</f>
        <v>0</v>
      </c>
      <c r="C33" s="119">
        <f t="shared" ref="C33:G33" si="8">C21+C9</f>
        <v>0</v>
      </c>
      <c r="D33" s="119">
        <f t="shared" si="8"/>
        <v>0</v>
      </c>
      <c r="E33" s="119">
        <f t="shared" si="8"/>
        <v>0</v>
      </c>
      <c r="F33" s="119">
        <f t="shared" si="8"/>
        <v>0</v>
      </c>
      <c r="G33" s="119">
        <f t="shared" si="8"/>
        <v>0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  <row r="37" spans="1:7" x14ac:dyDescent="0.25">
      <c r="A37" s="199" t="s">
        <v>604</v>
      </c>
    </row>
    <row r="38" spans="1:7" x14ac:dyDescent="0.25">
      <c r="A38" t="s">
        <v>605</v>
      </c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1 B34:G34 B12:F33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Instituto de la Juventud</cp:lastModifiedBy>
  <cp:revision/>
  <dcterms:created xsi:type="dcterms:W3CDTF">2023-03-16T22:14:51Z</dcterms:created>
  <dcterms:modified xsi:type="dcterms:W3CDTF">2025-04-20T04:40:33Z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