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iguel\Documents\Instituto Municipal de la Juventud de León Guanajuato\2025\9.-Cuenta Pública\FID\Formatos\"/>
    </mc:Choice>
  </mc:AlternateContent>
  <xr:revisionPtr revIDLastSave="0" documentId="13_ncr:1_{80DC92A2-A17F-41BA-9C47-692E009521F9}" xr6:coauthVersionLast="47" xr6:coauthVersionMax="47" xr10:uidLastSave="{00000000-0000-0000-0000-000000000000}"/>
  <bookViews>
    <workbookView xWindow="-120" yWindow="-120" windowWidth="20730" windowHeight="11040" firstSheet="1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5" l="1"/>
  <c r="C63" i="5"/>
  <c r="C62" i="5" s="1"/>
  <c r="D138" i="5" l="1"/>
  <c r="D49" i="5"/>
  <c r="D63" i="5"/>
  <c r="D62" i="5" s="1"/>
  <c r="D29" i="5"/>
  <c r="D44" i="5" s="1"/>
  <c r="D16" i="5"/>
  <c r="C16" i="5" l="1"/>
  <c r="C182" i="3"/>
  <c r="C181" i="3"/>
  <c r="C133" i="3"/>
  <c r="C123" i="3" s="1"/>
  <c r="C113" i="3"/>
  <c r="C103" i="3"/>
  <c r="C96" i="3"/>
  <c r="C95" i="3"/>
  <c r="C94" i="3" s="1"/>
  <c r="C83" i="3"/>
  <c r="C69" i="3" s="1"/>
  <c r="C64" i="3"/>
  <c r="C57" i="3" s="1"/>
  <c r="C36" i="3"/>
  <c r="C10" i="3"/>
  <c r="C9" i="3" l="1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C138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<sst xmlns="http://schemas.openxmlformats.org/spreadsheetml/2006/main" count="832" uniqueCount="589">
  <si>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</si>
  <si>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</si>
  <si>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</si>
  <si>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</si>
  <si>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</si>
  <si>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</si>
  <si>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</si>
  <si>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</si>
  <si>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</si>
  <si>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</si>
  <si>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</si>
  <si>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</si>
  <si>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</si>
  <si>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</si>
  <si>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</si>
  <si>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</si>
  <si>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</si>
  <si>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</si>
  <si>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</si>
  <si>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</si>
  <si>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</si>
  <si>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</si>
  <si>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</si>
  <si>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</si>
  <si>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</si>
  <si>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</si>
  <si>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</si>
  <si>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</si>
  <si>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</si>
  <si>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</si>
  <si>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</si>
  <si>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</si>
  <si>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</si>
  <si>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</si>
  <si>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</si>
  <si>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</si>
  <si>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</si>
  <si>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</si>
  <si>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</si>
  <si>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</si>
  <si>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</si>
  <si>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</si>
  <si>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</si>
  <si>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</si>
  <si>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</si>
  <si>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</si>
  <si>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</si>
  <si>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</si>
  <si>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</si>
  <si>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</si>
  <si>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</si>
  <si>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</si>
  <si>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</si>
  <si>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</si>
  <si>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</si>
  <si>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</si>
  <si>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</si>
  <si>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</si>
  <si>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</si>
  <si>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</si>
  <si>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</si>
  <si>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</si>
  <si>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</si>
  <si>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</si>
  <si>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</si>
  <si>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</si>
  <si>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</si>
  <si>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</si>
  <si>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</si>
  <si>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</si>
  <si>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</si>
  <si>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</si>
  <si>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</si>
  <si>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</si>
  <si>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</si>
  <si>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</si>
  <si>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</si>
  <si>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</si>
  <si>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</si>
  <si>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</si>
  <si>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</si>
  <si>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</si>
  <si>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</si>
  <si>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</si>
  <si>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</si>
  <si>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</si>
  <si>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</si>
  <si>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</si>
  <si>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</si>
  <si>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</si>
  <si>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</si>
  <si>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</si>
  <si>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</si>
  <si>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</si>
  <si>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</si>
  <si>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</si>
  <si>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</si>
  <si>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</si>
  <si>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</si>
  <si>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</si>
  <si>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</si>
  <si>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</si>
  <si>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</si>
  <si>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</si>
  <si>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</si>
  <si>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</si>
  <si>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</si>
  <si>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</si>
  <si>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</si>
  <si>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</si>
  <si>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</si>
  <si>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</si>
  <si>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</si>
  <si>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</si>
  <si>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</si>
  <si>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</si>
  <si>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</si>
  <si>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</si>
  <si>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</si>
  <si>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</si>
  <si>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</si>
  <si>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</si>
  <si>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</si>
  <si>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</si>
  <si>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</si>
  <si>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</si>
  <si>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</si>
  <si>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</si>
  <si>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</si>
  <si>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</si>
  <si>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</si>
  <si>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</si>
  <si>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</si>
  <si>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</si>
  <si>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</si>
  <si>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</si>
  <si>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</si>
  <si>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</si>
  <si>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</si>
  <si>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</si>
  <si>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</si>
  <si>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</si>
  <si>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</si>
  <si>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</si>
  <si>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</si>
  <si>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</si>
  <si>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</si>
  <si>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</si>
  <si>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</si>
  <si>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</si>
  <si>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</si>
  <si>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</si>
  <si>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</si>
  <si>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</si>
  <si>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</si>
  <si>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</si>
  <si>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</si>
  <si>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</si>
  <si>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</si>
  <si>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</si>
  <si>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</si>
  <si>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</si>
  <si>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</si>
  <si>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</si>
  <si>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</si>
  <si>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</si>
  <si>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</si>
  <si>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</si>
  <si>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</si>
  <si>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</si>
  <si>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</si>
  <si>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</si>
  <si>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</si>
  <si>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</si>
  <si>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</si>
  <si>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</si>
  <si>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</si>
  <si>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</si>
  <si>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</si>
  <si>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</si>
  <si>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</si>
  <si>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</si>
  <si>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</si>
  <si>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</si>
  <si>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</si>
  <si>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</si>
  <si>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</si>
  <si>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</si>
  <si>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</si>
  <si>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</si>
  <si>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</si>
  <si>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</si>
  <si>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</si>
  <si>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</si>
  <si>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</si>
  <si>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</si>
  <si>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</si>
  <si>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</si>
  <si>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</si>
  <si>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</si>
  <si>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</si>
  <si>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</si>
  <si>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</si>
  <si>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</si>
  <si>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</si>
  <si>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</si>
  <si>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</si>
  <si>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</si>
  <si>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</si>
  <si>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</si>
  <si>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</si>
  <si>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</si>
  <si>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</si>
  <si>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</si>
  <si>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</si>
  <si>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</si>
  <si>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</si>
  <si>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</si>
  <si>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</si>
  <si>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</si>
  <si>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</si>
  <si>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</si>
  <si>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</si>
  <si>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</si>
  <si>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</si>
  <si>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</si>
  <si>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</si>
  <si>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</si>
  <si>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</si>
  <si>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</si>
  <si>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</si>
  <si>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</si>
  <si>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</si>
  <si>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</si>
  <si>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</si>
  <si>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</si>
  <si>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</si>
  <si>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</si>
  <si>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</si>
  <si>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</si>
  <si>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</si>
  <si>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</si>
  <si>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</si>
  <si>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</si>
  <si>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</si>
  <si>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</si>
  <si>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</si>
  <si>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</si>
  <si>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</si>
  <si>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</si>
  <si>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</si>
  <si>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</si>
  <si>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</si>
  <si>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</si>
  <si>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</si>
  <si>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</si>
  <si>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</si>
  <si>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</si>
  <si>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</si>
  <si>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</si>
  <si>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</si>
  <si>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</si>
  <si>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</si>
  <si>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</si>
  <si>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</si>
  <si>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</si>
  <si>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</si>
  <si>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</si>
  <si>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</si>
  <si>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</si>
  <si>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</si>
  <si>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</si>
  <si>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</si>
  <si>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</si>
  <si>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</si>
  <si>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</si>
  <si>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</si>
  <si>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</si>
  <si>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</si>
  <si>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</si>
  <si>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</si>
  <si>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</si>
  <si>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</si>
  <si>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</si>
  <si>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</si>
  <si>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</si>
  <si>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</si>
  <si>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</si>
  <si>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</si>
  <si>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</si>
  <si>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</si>
  <si>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</si>
  <si>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</si>
  <si>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</si>
  <si>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</si>
  <si>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</si>
  <si>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</si>
  <si>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</si>
  <si>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</si>
  <si>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</si>
  <si>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</si>
  <si>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</si>
  <si>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</si>
  <si>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</si>
  <si>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</si>
  <si>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</si>
  <si>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</si>
  <si>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</si>
  <si>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</si>
  <si>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</si>
  <si>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</si>
  <si>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</si>
  <si>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</si>
  <si>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</si>
  <si>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</si>
  <si>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</si>
  <si>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</si>
  <si>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</si>
  <si>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</si>
  <si>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</si>
  <si>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</si>
  <si>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</si>
  <si>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</si>
  <si>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</si>
  <si>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</si>
  <si>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</si>
  <si>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</si>
  <si>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</si>
  <si>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</si>
  <si>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</si>
  <si>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</si>
  <si>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</si>
  <si>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</si>
  <si>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</si>
  <si>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</si>
  <si>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</si>
  <si>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</si>
  <si>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</si>
  <si>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</si>
  <si>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</si>
  <si>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</si>
  <si>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</si>
  <si>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</si>
  <si>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</si>
  <si>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</si>
  <si>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</si>
  <si>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</si>
  <si>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</si>
  <si>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</si>
  <si>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</si>
  <si>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</si>
  <si>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</si>
  <si>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</si>
  <si>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</si>
  <si>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</si>
  <si>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</si>
  <si>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</si>
  <si>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</si>
  <si>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</si>
  <si>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</si>
  <si>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</si>
  <si>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</si>
  <si>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</si>
  <si>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</si>
  <si>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</si>
  <si>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</si>
  <si>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</si>
  <si>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</si>
  <si>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</si>
  <si>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</si>
  <si>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</si>
  <si>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</si>
  <si>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</si>
  <si>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</si>
  <si>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</si>
  <si>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</si>
  <si>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</si>
  <si>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</si>
  <si>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</si>
  <si>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</si>
  <si>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</si>
  <si>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</si>
  <si>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</si>
  <si>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</si>
  <si>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</si>
  <si>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</si>
  <si>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</si>
  <si>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</si>
  <si>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</si>
  <si>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</si>
  <si>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</si>
  <si>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</si>
  <si>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</si>
  <si>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</si>
  <si>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</si>
  <si>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</si>
  <si>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</si>
  <si>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</si>
  <si>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</si>
  <si>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</si>
  <si>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</si>
  <si>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</si>
  <si>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</si>
  <si>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</si>
  <si>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</si>
  <si>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</si>
  <si>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</si>
  <si>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</si>
  <si>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</si>
  <si>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</si>
  <si>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</si>
  <si>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</si>
  <si>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</si>
  <si>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</si>
  <si>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</si>
  <si>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</si>
  <si>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</si>
  <si>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</si>
  <si>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</si>
  <si>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</si>
  <si>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</si>
  <si>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</si>
  <si>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</si>
  <si>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</si>
  <si>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</si>
  <si>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</si>
  <si>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</si>
  <si>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</si>
  <si>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</si>
  <si>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</si>
  <si>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</si>
  <si>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</si>
  <si>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</si>
  <si>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</si>
  <si>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</si>
  <si>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</si>
  <si>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</si>
  <si>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</si>
  <si>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</si>
  <si>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</si>
  <si>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</si>
  <si>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</si>
  <si>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</si>
  <si>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</si>
  <si>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</si>
  <si>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</si>
  <si>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</si>
  <si>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</si>
  <si>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</si>
  <si>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</si>
  <si>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</si>
  <si>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</si>
  <si>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</si>
  <si>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</si>
  <si>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</si>
  <si>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</si>
  <si>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</si>
  <si>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</si>
  <si>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</si>
  <si>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</si>
  <si>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</si>
  <si>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</si>
  <si>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</si>
  <si>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</si>
  <si>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</si>
  <si>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</si>
  <si>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</si>
  <si>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</si>
  <si>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</si>
  <si>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</si>
  <si>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</si>
  <si>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</si>
  <si>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</si>
  <si>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</si>
  <si>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</si>
  <si>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</si>
  <si>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</si>
  <si>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</si>
  <si>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</si>
  <si>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</si>
  <si>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</si>
  <si>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</si>
  <si>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</si>
  <si>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</si>
  <si>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</si>
  <si>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</si>
  <si>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</si>
  <si>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</si>
  <si>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</si>
  <si>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</si>
  <si>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</si>
  <si>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</si>
  <si>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</si>
  <si>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</si>
  <si>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</si>
  <si>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</si>
  <si>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</si>
  <si>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</si>
  <si>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</si>
  <si>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</si>
  <si>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</si>
  <si>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</si>
  <si>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</si>
  <si>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</si>
  <si>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</si>
  <si>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</si>
  <si>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</si>
  <si>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</si>
  <si>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</si>
  <si>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</si>
  <si>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</si>
  <si>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</si>
  <si>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</si>
  <si>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</si>
  <si>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</si>
  <si>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</si>
  <si>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</si>
  <si>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</si>
  <si>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</si>
  <si>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</si>
  <si>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</si>
  <si>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</si>
  <si>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</si>
  <si>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</si>
  <si>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</si>
  <si>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</si>
  <si>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</si>
  <si>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</si>
  <si>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</si>
  <si>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</si>
  <si>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</si>
  <si>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</si>
  <si>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</si>
  <si>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</si>
  <si>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</si>
  <si>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</si>
  <si>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</si>
  <si>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</si>
  <si>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</si>
  <si>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</si>
  <si>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</si>
  <si>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</si>
  <si>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</si>
  <si>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</si>
  <si>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</si>
  <si>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</si>
  <si>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</si>
  <si>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</si>
  <si>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</si>
  <si>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</si>
  <si>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</si>
  <si>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</si>
  <si>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</si>
  <si>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</si>
  <si>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</si>
  <si>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</si>
  <si>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</si>
  <si>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</si>
  <si>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</si>
  <si>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</si>
  <si>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</si>
  <si>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</si>
  <si>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</si>
  <si>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</si>
  <si>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</si>
  <si>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</si>
  <si>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</si>
  <si>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</si>
  <si>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</si>
  <si>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</si>
  <si>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</si>
  <si>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</si>
  <si>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</si>
  <si>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</si>
  <si>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</si>
  <si>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</si>
  <si>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</si>
  <si>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</si>
  <si>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</si>
  <si>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</si>
  <si>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</si>
  <si>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</si>
  <si>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</si>
  <si>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</si>
  <si>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</si>
  <si>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</si>
  <si>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Promoción Juvenil 129747</t>
  </si>
  <si>
    <t>Del 01 de Enero al 31 de Marzo del 2025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</si>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</sst>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9"/>
  </cellStyleXfs>
  <cellXfs count="128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11" fillId="0" borderId="0" xfId="0" applyNumberFormat="1" applyFont="1"/>
    <xf numFmtId="4" fontId="12" fillId="0" borderId="0" xfId="0" applyNumberFormat="1" applyFont="1"/>
    <xf numFmtId="4" fontId="6" fillId="0" borderId="9" xfId="1" applyNumberFormat="1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2">
    <cellStyle name="Normal" xfId="0" builtinId="0"/>
    <cellStyle name="Normal 2 3" xfId="1" xr:uid="{F2F38682-3E55-4627-9130-C89005FD6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46</xdr:row>
      <xdr:rowOff>28575</xdr:rowOff>
    </xdr:from>
    <xdr:to>
      <xdr:col>3</xdr:col>
      <xdr:colOff>38969</xdr:colOff>
      <xdr:row>53</xdr:row>
      <xdr:rowOff>162130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F981DA-78C7-4908-85D0-F18F88E3D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6353175"/>
          <a:ext cx="6230219" cy="146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opLeftCell="A37" workbookViewId="0">
      <selection sqref="A1:E5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8" t="s">
        <v>586</v>
      </c>
      <c r="B1" s="109"/>
      <c r="C1" s="66" t="s">
        <v>0</v>
      </c>
      <c r="D1" s="67">
        <v>2025</v>
      </c>
    </row>
    <row r="2" spans="1:4" ht="11.25" customHeight="1" x14ac:dyDescent="0.25">
      <c r="A2" s="110" t="s">
        <v>1</v>
      </c>
      <c r="B2" s="111"/>
      <c r="C2" s="68" t="s">
        <v>2</v>
      </c>
      <c r="D2" s="69" t="s">
        <v>588</v>
      </c>
    </row>
    <row r="3" spans="1:4" ht="11.25" customHeight="1" x14ac:dyDescent="0.25">
      <c r="A3" s="110" t="s">
        <v>587</v>
      </c>
      <c r="B3" s="111"/>
      <c r="C3" s="68" t="s">
        <v>3</v>
      </c>
      <c r="D3" s="70">
        <v>1</v>
      </c>
    </row>
    <row r="4" spans="1:4" ht="11.25" customHeight="1" x14ac:dyDescent="0.25">
      <c r="A4" s="112" t="s">
        <v>4</v>
      </c>
      <c r="B4" s="113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06" t="s">
        <v>65</v>
      </c>
      <c r="B45" s="10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4" t="str">
        <f>'Notas a los Edos Financieros'!A1</f>
        <v>Fideicomiso Promoción Juvenil 129747</v>
      </c>
      <c r="B1" s="115"/>
      <c r="C1" s="115"/>
      <c r="D1" s="81" t="s">
        <v>0</v>
      </c>
      <c r="E1" s="75">
        <f>'Notas a los Edos Financieros'!D1</f>
        <v>2025</v>
      </c>
    </row>
    <row r="2" spans="1:5" ht="11.25" customHeight="1" x14ac:dyDescent="0.25">
      <c r="A2" s="114" t="s">
        <v>66</v>
      </c>
      <c r="B2" s="115"/>
      <c r="C2" s="115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4" t="str">
        <f>'Notas a los Edos Financieros'!A3</f>
        <v>Del 01 de Enero al 31 de Marzo del 2025</v>
      </c>
      <c r="B3" s="115"/>
      <c r="C3" s="115"/>
      <c r="D3" s="81" t="s">
        <v>3</v>
      </c>
      <c r="E3" s="75">
        <f>'Notas a los Edos Financieros'!D3</f>
        <v>1</v>
      </c>
    </row>
    <row r="4" spans="1:5" ht="11.25" customHeight="1" x14ac:dyDescent="0.25">
      <c r="A4" s="114" t="s">
        <v>4</v>
      </c>
      <c r="B4" s="115"/>
      <c r="C4" s="115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171.45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f>+C11+C21+C27+C30+C36+C39+C48</f>
        <v>0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f>+C37+C38</f>
        <v>0</v>
      </c>
      <c r="D36" s="21" t="str">
        <f t="shared" ref="D36:D38" si="4">IFERROR(C36/$C$36,"")</f>
        <v/>
      </c>
      <c r="E36" s="13"/>
    </row>
    <row r="37" spans="1:5" ht="9.75" customHeight="1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25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f>+C58+C64</f>
        <v>0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f>+SUM(C65:C68)</f>
        <v>0</v>
      </c>
      <c r="D64" s="21" t="str">
        <f t="shared" ref="D64:D68" si="8">IFERROR(C64/$C$64,"")</f>
        <v/>
      </c>
      <c r="E64" s="13"/>
    </row>
    <row r="65" spans="1:5" ht="9.75" customHeight="1" x14ac:dyDescent="0.25">
      <c r="A65" s="22">
        <v>4221</v>
      </c>
      <c r="B65" s="1" t="s">
        <v>128</v>
      </c>
      <c r="C65" s="23">
        <v>0</v>
      </c>
      <c r="D65" s="21" t="str">
        <f t="shared" si="8"/>
        <v/>
      </c>
      <c r="E65" s="13"/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 t="str">
        <f t="shared" si="8"/>
        <v/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 t="str">
        <f t="shared" si="8"/>
        <v/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 t="str">
        <f t="shared" si="8"/>
        <v/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f>+C70+C73+C79+C81+C83</f>
        <v>171.45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v>171.45</v>
      </c>
      <c r="D70" s="21">
        <f t="shared" ref="D70:D72" si="9">IFERROR(C70/$C$70,"")</f>
        <v>1</v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171.45</v>
      </c>
      <c r="D71" s="21">
        <f t="shared" si="9"/>
        <v>1</v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f>+SUM(C84:C90)</f>
        <v>0</v>
      </c>
      <c r="D83" s="21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f>+C95+C123+C156+C166+C181+C210</f>
        <v>8810.73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f>+C96+C103+C113</f>
        <v>0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f>+SUM(C97:C102)</f>
        <v>0</v>
      </c>
      <c r="D96" s="21" t="str">
        <f t="shared" ref="D96:D102" si="14">IFERROR(C96/$C$96,"")</f>
        <v/>
      </c>
      <c r="E96" s="1"/>
    </row>
    <row r="97" spans="1:5" ht="9.75" customHeight="1" x14ac:dyDescent="0.25">
      <c r="A97" s="16">
        <v>5111</v>
      </c>
      <c r="B97" s="1" t="s">
        <v>154</v>
      </c>
      <c r="C97" s="23">
        <v>0</v>
      </c>
      <c r="D97" s="21" t="str">
        <f t="shared" si="14"/>
        <v/>
      </c>
      <c r="E97" s="1"/>
    </row>
    <row r="98" spans="1:5" ht="9.75" customHeight="1" x14ac:dyDescent="0.25">
      <c r="A98" s="16">
        <v>5112</v>
      </c>
      <c r="B98" s="1" t="s">
        <v>155</v>
      </c>
      <c r="C98" s="23">
        <v>0</v>
      </c>
      <c r="D98" s="21" t="str">
        <f t="shared" si="14"/>
        <v/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0</v>
      </c>
      <c r="D99" s="21" t="str">
        <f t="shared" si="14"/>
        <v/>
      </c>
      <c r="E99" s="1"/>
    </row>
    <row r="100" spans="1:5" ht="9.75" customHeight="1" x14ac:dyDescent="0.25">
      <c r="A100" s="16">
        <v>5114</v>
      </c>
      <c r="B100" s="1" t="s">
        <v>157</v>
      </c>
      <c r="C100" s="23">
        <v>0</v>
      </c>
      <c r="D100" s="21" t="str">
        <f t="shared" si="14"/>
        <v/>
      </c>
      <c r="E100" s="1"/>
    </row>
    <row r="101" spans="1:5" ht="11.25" customHeight="1" x14ac:dyDescent="0.25">
      <c r="A101" s="16">
        <v>5115</v>
      </c>
      <c r="B101" s="1" t="s">
        <v>158</v>
      </c>
      <c r="C101" s="23">
        <v>0</v>
      </c>
      <c r="D101" s="21" t="str">
        <f t="shared" si="14"/>
        <v/>
      </c>
      <c r="E101" s="1"/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 t="str">
        <f t="shared" si="14"/>
        <v/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f>+SUM(C104:C112)</f>
        <v>0</v>
      </c>
      <c r="D103" s="21" t="str">
        <f t="shared" ref="D103:D112" si="15">IFERROR(C103/$C$103,"")</f>
        <v/>
      </c>
      <c r="E103" s="1"/>
    </row>
    <row r="104" spans="1:5" ht="9.75" customHeight="1" x14ac:dyDescent="0.25">
      <c r="A104" s="16">
        <v>5121</v>
      </c>
      <c r="B104" s="1" t="s">
        <v>161</v>
      </c>
      <c r="C104" s="23">
        <v>0</v>
      </c>
      <c r="D104" s="21" t="str">
        <f t="shared" si="15"/>
        <v/>
      </c>
      <c r="E104" s="1"/>
    </row>
    <row r="105" spans="1:5" ht="9.75" customHeight="1" x14ac:dyDescent="0.25">
      <c r="A105" s="16">
        <v>5122</v>
      </c>
      <c r="B105" s="1" t="s">
        <v>162</v>
      </c>
      <c r="C105" s="23">
        <v>0</v>
      </c>
      <c r="D105" s="21" t="str">
        <f t="shared" si="15"/>
        <v/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 t="str">
        <f t="shared" si="15"/>
        <v/>
      </c>
      <c r="E106" s="1"/>
    </row>
    <row r="107" spans="1:5" ht="9.75" customHeight="1" x14ac:dyDescent="0.25">
      <c r="A107" s="16">
        <v>5124</v>
      </c>
      <c r="B107" s="1" t="s">
        <v>164</v>
      </c>
      <c r="C107" s="23">
        <v>0</v>
      </c>
      <c r="D107" s="21" t="str">
        <f t="shared" si="15"/>
        <v/>
      </c>
      <c r="E107" s="1"/>
    </row>
    <row r="108" spans="1:5" ht="9.75" customHeight="1" x14ac:dyDescent="0.25">
      <c r="A108" s="16">
        <v>5125</v>
      </c>
      <c r="B108" s="1" t="s">
        <v>165</v>
      </c>
      <c r="C108" s="23">
        <v>0</v>
      </c>
      <c r="D108" s="21" t="str">
        <f t="shared" si="15"/>
        <v/>
      </c>
      <c r="E108" s="1"/>
    </row>
    <row r="109" spans="1:5" ht="9.75" customHeight="1" x14ac:dyDescent="0.25">
      <c r="A109" s="16">
        <v>5126</v>
      </c>
      <c r="B109" s="1" t="s">
        <v>166</v>
      </c>
      <c r="C109" s="23">
        <v>0</v>
      </c>
      <c r="D109" s="21" t="str">
        <f t="shared" si="15"/>
        <v/>
      </c>
      <c r="E109" s="1"/>
    </row>
    <row r="110" spans="1:5" ht="9.75" customHeight="1" x14ac:dyDescent="0.25">
      <c r="A110" s="16">
        <v>5127</v>
      </c>
      <c r="B110" s="1" t="s">
        <v>167</v>
      </c>
      <c r="C110" s="23">
        <v>0</v>
      </c>
      <c r="D110" s="21" t="str">
        <f t="shared" si="15"/>
        <v/>
      </c>
      <c r="E110" s="1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 t="str">
        <f t="shared" si="15"/>
        <v/>
      </c>
      <c r="E111" s="1"/>
    </row>
    <row r="112" spans="1:5" ht="9.75" customHeight="1" x14ac:dyDescent="0.25">
      <c r="A112" s="16">
        <v>5129</v>
      </c>
      <c r="B112" s="1" t="s">
        <v>169</v>
      </c>
      <c r="C112" s="23">
        <v>0</v>
      </c>
      <c r="D112" s="21" t="str">
        <f t="shared" si="15"/>
        <v/>
      </c>
      <c r="E112" s="1"/>
    </row>
    <row r="113" spans="1:5" ht="9.75" customHeight="1" x14ac:dyDescent="0.25">
      <c r="A113" s="26">
        <v>5130</v>
      </c>
      <c r="B113" s="19" t="s">
        <v>170</v>
      </c>
      <c r="C113" s="20">
        <f>+SUM(C114:C122)</f>
        <v>0</v>
      </c>
      <c r="D113" s="21" t="str">
        <f t="shared" ref="D113:D122" si="16">IFERROR(C113/$C$113,"")</f>
        <v/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0</v>
      </c>
      <c r="D114" s="21" t="str">
        <f t="shared" si="16"/>
        <v/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0</v>
      </c>
      <c r="D115" s="21" t="str">
        <f t="shared" si="16"/>
        <v/>
      </c>
      <c r="E115" s="1"/>
    </row>
    <row r="116" spans="1:5" ht="9.75" customHeight="1" x14ac:dyDescent="0.25">
      <c r="A116" s="16">
        <v>5133</v>
      </c>
      <c r="B116" s="1" t="s">
        <v>173</v>
      </c>
      <c r="C116" s="23">
        <v>0</v>
      </c>
      <c r="D116" s="21" t="str">
        <f t="shared" si="16"/>
        <v/>
      </c>
      <c r="E116" s="1"/>
    </row>
    <row r="117" spans="1:5" ht="9.75" customHeight="1" x14ac:dyDescent="0.25">
      <c r="A117" s="16">
        <v>5134</v>
      </c>
      <c r="B117" s="1" t="s">
        <v>174</v>
      </c>
      <c r="C117" s="23">
        <v>0</v>
      </c>
      <c r="D117" s="21" t="str">
        <f t="shared" si="16"/>
        <v/>
      </c>
      <c r="E117" s="1"/>
    </row>
    <row r="118" spans="1:5" ht="9.75" customHeight="1" x14ac:dyDescent="0.25">
      <c r="A118" s="16">
        <v>5135</v>
      </c>
      <c r="B118" s="1" t="s">
        <v>175</v>
      </c>
      <c r="C118" s="23">
        <v>0</v>
      </c>
      <c r="D118" s="21" t="str">
        <f t="shared" si="16"/>
        <v/>
      </c>
      <c r="E118" s="1"/>
    </row>
    <row r="119" spans="1:5" ht="9.75" customHeight="1" x14ac:dyDescent="0.25">
      <c r="A119" s="16">
        <v>5136</v>
      </c>
      <c r="B119" s="1" t="s">
        <v>176</v>
      </c>
      <c r="C119" s="23">
        <v>0</v>
      </c>
      <c r="D119" s="21" t="str">
        <f t="shared" si="16"/>
        <v/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0</v>
      </c>
      <c r="D120" s="21" t="str">
        <f t="shared" si="16"/>
        <v/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0</v>
      </c>
      <c r="D121" s="21" t="str">
        <f t="shared" si="16"/>
        <v/>
      </c>
      <c r="E121" s="1"/>
    </row>
    <row r="122" spans="1:5" ht="9.75" customHeight="1" x14ac:dyDescent="0.25">
      <c r="A122" s="16">
        <v>5139</v>
      </c>
      <c r="B122" s="1" t="s">
        <v>179</v>
      </c>
      <c r="C122" s="23">
        <v>0</v>
      </c>
      <c r="D122" s="21" t="str">
        <f t="shared" si="16"/>
        <v/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f>+C124+C127+C130+C133+C138+C142+C145+C147+C153</f>
        <v>0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f>+SUM(C134:C137)</f>
        <v>0</v>
      </c>
      <c r="D133" s="21" t="str">
        <f t="shared" ref="D133:D137" si="20">IFERROR(C133/$C$133,"")</f>
        <v/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 t="str">
        <f t="shared" si="20"/>
        <v/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 t="str">
        <f t="shared" si="20"/>
        <v/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 t="str">
        <f t="shared" si="20"/>
        <v/>
      </c>
      <c r="E136" s="1"/>
    </row>
    <row r="137" spans="1:5" ht="9.75" customHeight="1" x14ac:dyDescent="0.25">
      <c r="A137" s="16">
        <v>5244</v>
      </c>
      <c r="B137" s="1" t="s">
        <v>193</v>
      </c>
      <c r="C137" s="23">
        <v>0</v>
      </c>
      <c r="D137" s="21" t="str">
        <f t="shared" si="20"/>
        <v/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f>+C182</f>
        <v>8810.73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f>+SUM(C183:C190)</f>
        <v>8810.73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23">
        <v>8810.73</v>
      </c>
      <c r="D187" s="21">
        <f t="shared" si="34"/>
        <v>1</v>
      </c>
      <c r="E187" s="1"/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ht="9.75" customHeight="1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25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ht="9.75" customHeight="1" x14ac:dyDescent="0.25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ht="9.75" customHeight="1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C170" workbookViewId="0">
      <selection sqref="A1:J17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1" t="str">
        <f>'Notas a los Edos Financieros'!A1</f>
        <v>Fideicomiso Promoción Juvenil 129747</v>
      </c>
      <c r="B1" s="115"/>
      <c r="C1" s="115"/>
      <c r="D1" s="115"/>
      <c r="E1" s="115"/>
      <c r="F1" s="115"/>
      <c r="G1" s="74" t="s">
        <v>0</v>
      </c>
      <c r="H1" s="75">
        <f>'Notas a los Edos Financieros'!D1</f>
        <v>2025</v>
      </c>
    </row>
    <row r="2" spans="1:8" ht="11.25" customHeight="1" x14ac:dyDescent="0.25">
      <c r="A2" s="111" t="s">
        <v>263</v>
      </c>
      <c r="B2" s="115"/>
      <c r="C2" s="115"/>
      <c r="D2" s="115"/>
      <c r="E2" s="115"/>
      <c r="F2" s="115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11" t="str">
        <f>'Notas a los Edos Financieros'!A3</f>
        <v>Del 01 de Enero al 31 de Marzo del 2025</v>
      </c>
      <c r="B3" s="115"/>
      <c r="C3" s="115"/>
      <c r="D3" s="115"/>
      <c r="E3" s="115"/>
      <c r="F3" s="115"/>
      <c r="G3" s="74" t="s">
        <v>3</v>
      </c>
      <c r="H3" s="75">
        <f>'Notas a los Edos Financieros'!D3</f>
        <v>1</v>
      </c>
    </row>
    <row r="4" spans="1:8" ht="11.25" customHeight="1" x14ac:dyDescent="0.25">
      <c r="A4" s="114" t="s">
        <v>4</v>
      </c>
      <c r="B4" s="115"/>
      <c r="C4" s="115"/>
      <c r="D4" s="115"/>
      <c r="E4" s="115"/>
      <c r="F4" s="115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03">
        <v>2977559.67</v>
      </c>
      <c r="D64" s="103">
        <v>-8810.73</v>
      </c>
      <c r="E64" s="103">
        <v>-2963918.84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03">
        <v>946035.99</v>
      </c>
      <c r="D65" s="103">
        <v>-8810.73</v>
      </c>
      <c r="E65" s="103">
        <v>-932395.11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03">
        <v>309331.36</v>
      </c>
      <c r="D66" s="103">
        <v>0</v>
      </c>
      <c r="E66" s="103">
        <v>-309331.34999999998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03">
        <v>0</v>
      </c>
      <c r="D67" s="103">
        <v>0</v>
      </c>
      <c r="E67" s="103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03">
        <v>1365903.98</v>
      </c>
      <c r="D68" s="103">
        <v>0</v>
      </c>
      <c r="E68" s="103">
        <v>-1365904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03">
        <v>0</v>
      </c>
      <c r="D69" s="103">
        <v>0</v>
      </c>
      <c r="E69" s="103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03">
        <v>356288.33999999997</v>
      </c>
      <c r="D70" s="103">
        <v>0</v>
      </c>
      <c r="E70" s="103">
        <v>-356288.38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03">
        <v>33635.94</v>
      </c>
      <c r="D76" s="103">
        <v>0</v>
      </c>
      <c r="E76" s="103">
        <v>-33635.94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03">
        <v>33635.94</v>
      </c>
      <c r="D77" s="103">
        <v>0</v>
      </c>
      <c r="E77" s="103">
        <v>-33635.94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31" workbookViewId="0">
      <selection sqref="A1:E32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4" t="str">
        <f>ESF!A1</f>
        <v>Fideicomiso Promoción Juvenil 129747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25">
      <c r="A2" s="114" t="s">
        <v>422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4" t="str">
        <f>ESF!A3</f>
        <v>Del 01 de Enero al 31 de Marzo del 2025</v>
      </c>
      <c r="B3" s="115"/>
      <c r="C3" s="115"/>
      <c r="D3" s="74" t="s">
        <v>3</v>
      </c>
      <c r="E3" s="75">
        <f>'Notas a los Edos Financieros'!D3</f>
        <v>1</v>
      </c>
    </row>
    <row r="4" spans="1:5" ht="11.25" customHeight="1" x14ac:dyDescent="0.25">
      <c r="A4" s="114" t="s">
        <v>4</v>
      </c>
      <c r="B4" s="115"/>
      <c r="C4" s="115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03">
        <v>-367549.83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03">
        <v>0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03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-8639.2800000000007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5">
        <v>389829.94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03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03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03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03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03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03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03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03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03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03">
        <v>0</v>
      </c>
      <c r="D26" s="13"/>
    </row>
    <row r="27" spans="1:4" ht="9.75" customHeight="1" x14ac:dyDescent="0.25">
      <c r="A27" s="14">
        <v>3251</v>
      </c>
      <c r="B27" s="13" t="s">
        <v>440</v>
      </c>
      <c r="C27" s="103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03">
        <v>0</v>
      </c>
      <c r="D28" s="13"/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21" workbookViewId="0">
      <selection sqref="A1:E140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4" t="str">
        <f>ESF!A1</f>
        <v>Fideicomiso Promoción Juvenil 129747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25">
      <c r="A2" s="114" t="s">
        <v>443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4" t="str">
        <f>ESF!A3</f>
        <v>Del 01 de Enero al 31 de Marzo del 2025</v>
      </c>
      <c r="B3" s="115"/>
      <c r="C3" s="115"/>
      <c r="D3" s="74" t="s">
        <v>3</v>
      </c>
      <c r="E3" s="75">
        <f>'Notas a los Edos Financieros'!D3</f>
        <v>1</v>
      </c>
    </row>
    <row r="4" spans="1:5" ht="11.25" customHeight="1" x14ac:dyDescent="0.25">
      <c r="A4" s="114" t="s">
        <v>4</v>
      </c>
      <c r="B4" s="115"/>
      <c r="C4" s="115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0</v>
      </c>
      <c r="D10" s="15">
        <v>0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367378.38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104">
        <f>+SUM(C9:C15)</f>
        <v>0</v>
      </c>
      <c r="D16" s="104">
        <f>+SUM(D9:D15)</f>
        <v>367378.38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v>0</v>
      </c>
      <c r="D29" s="105">
        <f>+SUM(D30:D37)</f>
        <v>0</v>
      </c>
    </row>
    <row r="30" spans="1:4" ht="9.75" customHeight="1" x14ac:dyDescent="0.25">
      <c r="A30" s="14">
        <v>1241</v>
      </c>
      <c r="B30" s="13" t="s">
        <v>325</v>
      </c>
      <c r="C30" s="15">
        <v>0</v>
      </c>
      <c r="D30" s="15">
        <v>0</v>
      </c>
    </row>
    <row r="31" spans="1:4" ht="9.75" customHeight="1" x14ac:dyDescent="0.25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0</v>
      </c>
      <c r="D35" s="15">
        <v>0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f t="shared" ref="C44" si="0">C21+C29+C38</f>
        <v>0</v>
      </c>
      <c r="D44" s="29">
        <f>D21+D29+D38</f>
        <v>0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-8639.2799999999988</v>
      </c>
      <c r="D48" s="29">
        <v>-35636.07</v>
      </c>
    </row>
    <row r="49" spans="1:4" ht="11.25" customHeight="1" x14ac:dyDescent="0.25">
      <c r="A49" s="14"/>
      <c r="B49" s="28" t="s">
        <v>455</v>
      </c>
      <c r="C49" s="105">
        <f>+C50+C62+C90+C93</f>
        <v>8810.73</v>
      </c>
      <c r="D49" s="105">
        <f>+D50+D62+D90+D93</f>
        <v>45143.17</v>
      </c>
    </row>
    <row r="50" spans="1:4" ht="11.25" customHeight="1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105">
        <f>+C63+C72+C75+C81+C90</f>
        <v>8810.73</v>
      </c>
      <c r="D62" s="105">
        <f>+D63+D72+D75+D81+D90</f>
        <v>45143.17</v>
      </c>
    </row>
    <row r="63" spans="1:4" ht="11.25" customHeight="1" x14ac:dyDescent="0.25">
      <c r="A63" s="27">
        <v>5510</v>
      </c>
      <c r="B63" s="30" t="s">
        <v>233</v>
      </c>
      <c r="C63" s="105">
        <f>+SUM(C64:C71)</f>
        <v>8810.73</v>
      </c>
      <c r="D63" s="105">
        <f>+SUM(D64:D71)</f>
        <v>45143.17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8810.73</v>
      </c>
      <c r="D68" s="15">
        <v>45143.17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25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480</v>
      </c>
      <c r="C138" s="29">
        <f t="shared" ref="C138" si="1">C48+C49-C101</f>
        <v>171.45000000000073</v>
      </c>
      <c r="D138" s="29">
        <f>D48+D49-D101</f>
        <v>9507.0999999999985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sqref="A1:E2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8" t="str">
        <f>ESF!A1</f>
        <v>Fideicomiso Promoción Juvenil 129747</v>
      </c>
      <c r="B1" s="116"/>
      <c r="C1" s="117"/>
    </row>
    <row r="2" spans="1:3" ht="11.25" customHeight="1" x14ac:dyDescent="0.25">
      <c r="A2" s="110" t="s">
        <v>481</v>
      </c>
      <c r="B2" s="115"/>
      <c r="C2" s="118"/>
    </row>
    <row r="3" spans="1:3" ht="11.25" customHeight="1" x14ac:dyDescent="0.25">
      <c r="A3" s="110" t="str">
        <f>ESF!A3</f>
        <v>Del 01 de Enero al 31 de Marzo del 2025</v>
      </c>
      <c r="B3" s="115"/>
      <c r="C3" s="118"/>
    </row>
    <row r="4" spans="1:3" ht="9.75" customHeight="1" x14ac:dyDescent="0.25">
      <c r="A4" s="112" t="s">
        <v>482</v>
      </c>
      <c r="B4" s="119"/>
      <c r="C4" s="120"/>
    </row>
    <row r="5" spans="1:3" ht="9.75" customHeight="1" x14ac:dyDescent="0.25">
      <c r="A5" s="121" t="s">
        <v>483</v>
      </c>
      <c r="B5" s="122"/>
      <c r="C5" s="34">
        <v>2025</v>
      </c>
    </row>
    <row r="6" spans="1:3" ht="9.75" customHeight="1" x14ac:dyDescent="0.25">
      <c r="A6" s="35" t="s">
        <v>484</v>
      </c>
      <c r="B6" s="35"/>
      <c r="C6" s="36">
        <v>0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171.45</v>
      </c>
    </row>
    <row r="9" spans="1:3" ht="9.75" customHeight="1" x14ac:dyDescent="0.25">
      <c r="A9" s="87" t="s">
        <v>486</v>
      </c>
      <c r="B9" s="40" t="s">
        <v>133</v>
      </c>
      <c r="C9" s="41">
        <v>171.45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0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171.45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33" workbookViewId="0">
      <selection sqref="A1:E42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3" t="str">
        <f>ESF!A1</f>
        <v>Fideicomiso Promoción Juvenil 129747</v>
      </c>
      <c r="B1" s="116"/>
      <c r="C1" s="117"/>
    </row>
    <row r="2" spans="1:3" ht="11.25" customHeight="1" x14ac:dyDescent="0.25">
      <c r="A2" s="124" t="s">
        <v>499</v>
      </c>
      <c r="B2" s="115"/>
      <c r="C2" s="118"/>
    </row>
    <row r="3" spans="1:3" ht="11.25" customHeight="1" x14ac:dyDescent="0.25">
      <c r="A3" s="124" t="str">
        <f>ESF!A3</f>
        <v>Del 01 de Enero al 31 de Marzo del 2025</v>
      </c>
      <c r="B3" s="115"/>
      <c r="C3" s="118"/>
    </row>
    <row r="4" spans="1:3" ht="9.75" customHeight="1" x14ac:dyDescent="0.25">
      <c r="A4" s="112" t="s">
        <v>482</v>
      </c>
      <c r="B4" s="119"/>
      <c r="C4" s="120"/>
    </row>
    <row r="5" spans="1:3" ht="11.25" customHeight="1" x14ac:dyDescent="0.25">
      <c r="A5" s="121" t="s">
        <v>483</v>
      </c>
      <c r="B5" s="122"/>
      <c r="C5" s="34">
        <v>2025</v>
      </c>
    </row>
    <row r="6" spans="1:3" ht="9.75" customHeight="1" x14ac:dyDescent="0.25">
      <c r="A6" s="92" t="s">
        <v>500</v>
      </c>
      <c r="B6" s="35"/>
      <c r="C6" s="49">
        <v>0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0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0</v>
      </c>
    </row>
    <row r="12" spans="1:3" ht="9.75" customHeight="1" x14ac:dyDescent="0.25">
      <c r="A12" s="94">
        <v>2.4</v>
      </c>
      <c r="B12" s="55" t="s">
        <v>326</v>
      </c>
      <c r="C12" s="54">
        <v>0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0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0</v>
      </c>
    </row>
    <row r="19" spans="1:3" ht="9.75" customHeight="1" x14ac:dyDescent="0.25">
      <c r="A19" s="94" t="s">
        <v>504</v>
      </c>
      <c r="B19" s="55" t="s">
        <v>338</v>
      </c>
      <c r="C19" s="54">
        <v>0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0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8810.73</v>
      </c>
    </row>
    <row r="32" spans="1:3" ht="9.75" customHeight="1" x14ac:dyDescent="0.25">
      <c r="A32" s="94" t="s">
        <v>526</v>
      </c>
      <c r="B32" s="55" t="s">
        <v>233</v>
      </c>
      <c r="C32" s="54">
        <v>8810.73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0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0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0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8810.73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C32" workbookViewId="0">
      <selection sqref="A1:J60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4" t="str">
        <f>'Notas a los Edos Financieros'!A1</f>
        <v>Fideicomiso Promoción Juvenil 129747</v>
      </c>
      <c r="B1" s="127"/>
      <c r="C1" s="127"/>
      <c r="D1" s="127"/>
      <c r="E1" s="127"/>
      <c r="F1" s="127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4" t="s">
        <v>536</v>
      </c>
      <c r="B2" s="127"/>
      <c r="C2" s="127"/>
      <c r="D2" s="127"/>
      <c r="E2" s="127"/>
      <c r="F2" s="127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4" t="str">
        <f>'Notas a los Edos Financieros'!A3</f>
        <v>Del 01 de Enero al 31 de Marzo del 2025</v>
      </c>
      <c r="B3" s="127"/>
      <c r="C3" s="127"/>
      <c r="D3" s="127"/>
      <c r="E3" s="127"/>
      <c r="F3" s="127"/>
      <c r="G3" s="74" t="s">
        <v>3</v>
      </c>
      <c r="H3" s="75">
        <f>'Notas a los Edos Financieros'!D3</f>
        <v>1</v>
      </c>
      <c r="I3" s="13"/>
      <c r="J3" s="13"/>
    </row>
    <row r="4" spans="1:10" ht="11.25" customHeight="1" x14ac:dyDescent="0.2">
      <c r="A4" s="114" t="s">
        <v>4</v>
      </c>
      <c r="B4" s="127"/>
      <c r="C4" s="127"/>
      <c r="D4" s="127"/>
      <c r="E4" s="127"/>
      <c r="F4" s="127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5" t="s">
        <v>572</v>
      </c>
      <c r="C39" s="12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0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5" t="s">
        <v>578</v>
      </c>
      <c r="C48" s="126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0</v>
      </c>
    </row>
    <row r="51" spans="1:3" ht="9.75" customHeight="1" x14ac:dyDescent="0.2">
      <c r="A51" s="13">
        <v>8220</v>
      </c>
      <c r="B51" s="64" t="s">
        <v>580</v>
      </c>
      <c r="C51" s="101">
        <v>0</v>
      </c>
    </row>
    <row r="52" spans="1:3" ht="9.75" customHeight="1" x14ac:dyDescent="0.2">
      <c r="A52" s="13">
        <v>8230</v>
      </c>
      <c r="B52" s="64" t="s">
        <v>581</v>
      </c>
      <c r="C52" s="101">
        <v>0</v>
      </c>
    </row>
    <row r="53" spans="1:3" ht="9.75" customHeight="1" x14ac:dyDescent="0.2">
      <c r="A53" s="13">
        <v>8240</v>
      </c>
      <c r="B53" s="64" t="s">
        <v>582</v>
      </c>
      <c r="C53" s="101">
        <v>0</v>
      </c>
    </row>
    <row r="54" spans="1:3" ht="9.75" customHeight="1" x14ac:dyDescent="0.2">
      <c r="A54" s="13">
        <v>8250</v>
      </c>
      <c r="B54" s="64" t="s">
        <v>583</v>
      </c>
      <c r="C54" s="101">
        <v>0</v>
      </c>
    </row>
    <row r="55" spans="1:3" ht="9.75" customHeight="1" x14ac:dyDescent="0.2">
      <c r="A55" s="13">
        <v>8260</v>
      </c>
      <c r="B55" s="64" t="s">
        <v>584</v>
      </c>
      <c r="C55" s="101">
        <v>0</v>
      </c>
    </row>
    <row r="56" spans="1:3" ht="9.75" customHeight="1" x14ac:dyDescent="0.2">
      <c r="A56" s="13">
        <v>8270</v>
      </c>
      <c r="B56" s="65" t="s">
        <v>585</v>
      </c>
      <c r="C56" s="102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de la Juventud</cp:lastModifiedBy>
  <cp:revision/>
  <cp:lastPrinted>2025-04-21T16:21:11Z</cp:lastPrinted>
  <dcterms:created xsi:type="dcterms:W3CDTF">2024-07-17T18:53:12Z</dcterms:created>
  <dcterms:modified xsi:type="dcterms:W3CDTF">2025-04-21T16:21:15Z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