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4.- 4to trimestre 2024 fID\"/>
    </mc:Choice>
  </mc:AlternateContent>
  <xr:revisionPtr revIDLastSave="0" documentId="13_ncr:1_{E0C02C78-BBA1-41C1-816D-E05A46D1C648}" xr6:coauthVersionLast="47" xr6:coauthVersionMax="47" xr10:uidLastSave="{00000000-0000-0000-0000-000000000000}"/>
  <bookViews>
    <workbookView xWindow="-120" yWindow="-120" windowWidth="20730" windowHeight="1104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" l="1"/>
  <c r="C60" i="2"/>
  <c r="B60" i="2"/>
  <c r="B9" i="2"/>
  <c r="C9" i="2"/>
  <c r="C47" i="2" s="1"/>
  <c r="F20" i="3"/>
  <c r="B20" i="3"/>
  <c r="F79" i="2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E47" i="2" s="1"/>
  <c r="F19" i="2"/>
  <c r="E19" i="2"/>
  <c r="F9" i="2"/>
  <c r="F47" i="2" s="1"/>
  <c r="F59" i="2" s="1"/>
  <c r="F81" i="2" s="1"/>
  <c r="E9" i="2"/>
  <c r="C41" i="2"/>
  <c r="B41" i="2"/>
  <c r="C38" i="2"/>
  <c r="B38" i="2"/>
  <c r="C31" i="2"/>
  <c r="B31" i="2"/>
  <c r="C25" i="2"/>
  <c r="B25" i="2"/>
  <c r="C17" i="2"/>
  <c r="B17" i="2"/>
  <c r="E59" i="2" l="1"/>
  <c r="B47" i="2"/>
  <c r="B62" i="2" s="1"/>
  <c r="E79" i="2"/>
  <c r="C62" i="2"/>
  <c r="E81" i="2" l="1"/>
  <c r="G6" i="20"/>
  <c r="G30" i="20" s="1"/>
  <c r="G11" i="7" l="1"/>
  <c r="F10" i="7"/>
  <c r="E10" i="7"/>
  <c r="D10" i="7"/>
  <c r="C10" i="7"/>
  <c r="B10" i="7"/>
  <c r="G13" i="6"/>
  <c r="G17" i="22" l="1"/>
  <c r="F17" i="22"/>
  <c r="E17" i="22"/>
  <c r="D17" i="22"/>
  <c r="C17" i="22"/>
  <c r="B17" i="22"/>
  <c r="G6" i="22"/>
  <c r="G28" i="22" s="1"/>
  <c r="F6" i="22"/>
  <c r="F28" i="22" s="1"/>
  <c r="E6" i="22"/>
  <c r="D6" i="22"/>
  <c r="C6" i="22"/>
  <c r="C28" i="22" s="1"/>
  <c r="B6" i="22"/>
  <c r="B28" i="22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F6" i="20"/>
  <c r="E6" i="20"/>
  <c r="D6" i="20"/>
  <c r="C6" i="20"/>
  <c r="B6" i="20"/>
  <c r="G29" i="19"/>
  <c r="F29" i="19"/>
  <c r="E29" i="19"/>
  <c r="G18" i="19"/>
  <c r="F18" i="19"/>
  <c r="E18" i="19"/>
  <c r="D18" i="19"/>
  <c r="D29" i="19" s="1"/>
  <c r="C18" i="19"/>
  <c r="C29" i="19" s="1"/>
  <c r="B18" i="19"/>
  <c r="G7" i="19"/>
  <c r="F7" i="19"/>
  <c r="E7" i="19"/>
  <c r="D7" i="19"/>
  <c r="C7" i="19"/>
  <c r="B7" i="19"/>
  <c r="B29" i="19" s="1"/>
  <c r="F31" i="16"/>
  <c r="E31" i="16"/>
  <c r="G28" i="16"/>
  <c r="F28" i="16"/>
  <c r="E28" i="16"/>
  <c r="D28" i="16"/>
  <c r="C28" i="16"/>
  <c r="B28" i="16"/>
  <c r="G21" i="16"/>
  <c r="F21" i="16"/>
  <c r="E21" i="16"/>
  <c r="D21" i="16"/>
  <c r="D31" i="16" s="1"/>
  <c r="C21" i="16"/>
  <c r="C31" i="16" s="1"/>
  <c r="B21" i="16"/>
  <c r="G7" i="16"/>
  <c r="G31" i="16" s="1"/>
  <c r="F7" i="16"/>
  <c r="E7" i="16"/>
  <c r="D7" i="16"/>
  <c r="C7" i="16"/>
  <c r="B7" i="16"/>
  <c r="G31" i="10"/>
  <c r="G30" i="10"/>
  <c r="G29" i="10"/>
  <c r="G28" i="10" s="1"/>
  <c r="F28" i="10"/>
  <c r="F21" i="10" s="1"/>
  <c r="E28" i="10"/>
  <c r="D28" i="10"/>
  <c r="C28" i="10"/>
  <c r="C21" i="10" s="1"/>
  <c r="B28" i="10"/>
  <c r="G27" i="10"/>
  <c r="G26" i="10"/>
  <c r="G24" i="10" s="1"/>
  <c r="G25" i="10"/>
  <c r="F24" i="10"/>
  <c r="E24" i="10"/>
  <c r="D24" i="10"/>
  <c r="C24" i="10"/>
  <c r="B24" i="10"/>
  <c r="G23" i="10"/>
  <c r="G22" i="10"/>
  <c r="E21" i="10"/>
  <c r="D21" i="10"/>
  <c r="B21" i="10"/>
  <c r="G19" i="10"/>
  <c r="G18" i="10"/>
  <c r="G17" i="10"/>
  <c r="G16" i="10" s="1"/>
  <c r="F16" i="10"/>
  <c r="E16" i="10"/>
  <c r="E9" i="10" s="1"/>
  <c r="E33" i="10" s="1"/>
  <c r="D16" i="10"/>
  <c r="C16" i="10"/>
  <c r="B16" i="10"/>
  <c r="B9" i="10" s="1"/>
  <c r="G15" i="10"/>
  <c r="G14" i="10"/>
  <c r="G13" i="10"/>
  <c r="G12" i="10" s="1"/>
  <c r="F12" i="10"/>
  <c r="E12" i="10"/>
  <c r="D12" i="10"/>
  <c r="C12" i="10"/>
  <c r="B12" i="10"/>
  <c r="G11" i="10"/>
  <c r="G10" i="10"/>
  <c r="F9" i="10"/>
  <c r="D9" i="10"/>
  <c r="C9" i="10"/>
  <c r="G71" i="9"/>
  <c r="F71" i="9"/>
  <c r="E71" i="9"/>
  <c r="D71" i="9"/>
  <c r="C71" i="9"/>
  <c r="B71" i="9"/>
  <c r="G61" i="9"/>
  <c r="F61" i="9"/>
  <c r="E61" i="9"/>
  <c r="D61" i="9"/>
  <c r="D43" i="9" s="1"/>
  <c r="C61" i="9"/>
  <c r="C43" i="9" s="1"/>
  <c r="B61" i="9"/>
  <c r="G53" i="9"/>
  <c r="F53" i="9"/>
  <c r="E53" i="9"/>
  <c r="D53" i="9"/>
  <c r="C53" i="9"/>
  <c r="B53" i="9"/>
  <c r="B43" i="9" s="1"/>
  <c r="G44" i="9"/>
  <c r="G43" i="9" s="1"/>
  <c r="F44" i="9"/>
  <c r="E44" i="9"/>
  <c r="D44" i="9"/>
  <c r="C44" i="9"/>
  <c r="B44" i="9"/>
  <c r="F43" i="9"/>
  <c r="E43" i="9"/>
  <c r="G37" i="9"/>
  <c r="F37" i="9"/>
  <c r="E37" i="9"/>
  <c r="D37" i="9"/>
  <c r="C37" i="9"/>
  <c r="B37" i="9"/>
  <c r="G27" i="9"/>
  <c r="F27" i="9"/>
  <c r="E27" i="9"/>
  <c r="D27" i="9"/>
  <c r="C27" i="9"/>
  <c r="B27" i="9"/>
  <c r="G26" i="9"/>
  <c r="G19" i="9" s="1"/>
  <c r="F19" i="9"/>
  <c r="E19" i="9"/>
  <c r="D19" i="9"/>
  <c r="C19" i="9"/>
  <c r="B19" i="9"/>
  <c r="G10" i="9"/>
  <c r="F10" i="9"/>
  <c r="E10" i="9"/>
  <c r="D10" i="9"/>
  <c r="C10" i="9"/>
  <c r="B10" i="9"/>
  <c r="E9" i="9"/>
  <c r="B9" i="9"/>
  <c r="G19" i="8"/>
  <c r="F19" i="8"/>
  <c r="E19" i="8"/>
  <c r="D19" i="8"/>
  <c r="C19" i="8"/>
  <c r="B19" i="8"/>
  <c r="G10" i="8"/>
  <c r="G9" i="8"/>
  <c r="G29" i="8" s="1"/>
  <c r="F9" i="8"/>
  <c r="F29" i="8" s="1"/>
  <c r="E9" i="8"/>
  <c r="D9" i="8"/>
  <c r="C9" i="8"/>
  <c r="B9" i="8"/>
  <c r="B29" i="8" s="1"/>
  <c r="G157" i="7"/>
  <c r="G156" i="7"/>
  <c r="G155" i="7"/>
  <c r="G154" i="7"/>
  <c r="G153" i="7"/>
  <c r="G152" i="7"/>
  <c r="G151" i="7"/>
  <c r="G150" i="7" s="1"/>
  <c r="F150" i="7"/>
  <c r="E150" i="7"/>
  <c r="D150" i="7"/>
  <c r="C150" i="7"/>
  <c r="B150" i="7"/>
  <c r="G149" i="7"/>
  <c r="G148" i="7"/>
  <c r="G147" i="7"/>
  <c r="G146" i="7" s="1"/>
  <c r="F146" i="7"/>
  <c r="E146" i="7"/>
  <c r="D146" i="7"/>
  <c r="C146" i="7"/>
  <c r="B146" i="7"/>
  <c r="G145" i="7"/>
  <c r="G144" i="7"/>
  <c r="G143" i="7"/>
  <c r="G142" i="7"/>
  <c r="G141" i="7"/>
  <c r="G140" i="7"/>
  <c r="G139" i="7"/>
  <c r="G137" i="7" s="1"/>
  <c r="G138" i="7"/>
  <c r="F137" i="7"/>
  <c r="E137" i="7"/>
  <c r="D137" i="7"/>
  <c r="C137" i="7"/>
  <c r="B137" i="7"/>
  <c r="G136" i="7"/>
  <c r="G135" i="7"/>
  <c r="G134" i="7"/>
  <c r="G133" i="7" s="1"/>
  <c r="F133" i="7"/>
  <c r="E133" i="7"/>
  <c r="D133" i="7"/>
  <c r="C133" i="7"/>
  <c r="B133" i="7"/>
  <c r="G132" i="7"/>
  <c r="G131" i="7"/>
  <c r="G130" i="7"/>
  <c r="G129" i="7"/>
  <c r="G128" i="7"/>
  <c r="G127" i="7"/>
  <c r="G126" i="7"/>
  <c r="G125" i="7"/>
  <c r="G123" i="7" s="1"/>
  <c r="G124" i="7"/>
  <c r="F123" i="7"/>
  <c r="E123" i="7"/>
  <c r="D123" i="7"/>
  <c r="C123" i="7"/>
  <c r="B123" i="7"/>
  <c r="G122" i="7"/>
  <c r="G121" i="7"/>
  <c r="G120" i="7"/>
  <c r="G119" i="7"/>
  <c r="G118" i="7"/>
  <c r="G117" i="7"/>
  <c r="G116" i="7"/>
  <c r="G115" i="7"/>
  <c r="G114" i="7"/>
  <c r="G113" i="7" s="1"/>
  <c r="F113" i="7"/>
  <c r="E113" i="7"/>
  <c r="D113" i="7"/>
  <c r="C113" i="7"/>
  <c r="B113" i="7"/>
  <c r="G112" i="7"/>
  <c r="G111" i="7"/>
  <c r="G110" i="7"/>
  <c r="G109" i="7"/>
  <c r="G108" i="7"/>
  <c r="G107" i="7"/>
  <c r="G106" i="7"/>
  <c r="G105" i="7"/>
  <c r="G104" i="7"/>
  <c r="G103" i="7" s="1"/>
  <c r="F103" i="7"/>
  <c r="E103" i="7"/>
  <c r="C103" i="7"/>
  <c r="B103" i="7"/>
  <c r="G102" i="7"/>
  <c r="G101" i="7"/>
  <c r="G100" i="7"/>
  <c r="G99" i="7"/>
  <c r="G98" i="7"/>
  <c r="G97" i="7"/>
  <c r="G96" i="7"/>
  <c r="G95" i="7"/>
  <c r="G94" i="7"/>
  <c r="G93" i="7" s="1"/>
  <c r="F93" i="7"/>
  <c r="F84" i="7" s="1"/>
  <c r="E93" i="7"/>
  <c r="D93" i="7"/>
  <c r="C93" i="7"/>
  <c r="B93" i="7"/>
  <c r="G92" i="7"/>
  <c r="G91" i="7"/>
  <c r="G90" i="7"/>
  <c r="G89" i="7"/>
  <c r="G88" i="7"/>
  <c r="G87" i="7"/>
  <c r="G86" i="7"/>
  <c r="G85" i="7" s="1"/>
  <c r="F85" i="7"/>
  <c r="E85" i="7"/>
  <c r="E84" i="7" s="1"/>
  <c r="D85" i="7"/>
  <c r="D84" i="7" s="1"/>
  <c r="C85" i="7"/>
  <c r="B85" i="7"/>
  <c r="B84" i="7" s="1"/>
  <c r="C84" i="7"/>
  <c r="G82" i="7"/>
  <c r="G81" i="7"/>
  <c r="G80" i="7"/>
  <c r="G79" i="7"/>
  <c r="G78" i="7"/>
  <c r="G77" i="7"/>
  <c r="G76" i="7"/>
  <c r="G75" i="7" s="1"/>
  <c r="F75" i="7"/>
  <c r="E75" i="7"/>
  <c r="D75" i="7"/>
  <c r="C75" i="7"/>
  <c r="B75" i="7"/>
  <c r="G74" i="7"/>
  <c r="G73" i="7"/>
  <c r="G71" i="7" s="1"/>
  <c r="G72" i="7"/>
  <c r="F71" i="7"/>
  <c r="E71" i="7"/>
  <c r="D71" i="7"/>
  <c r="C71" i="7"/>
  <c r="B71" i="7"/>
  <c r="G70" i="7"/>
  <c r="G69" i="7"/>
  <c r="G68" i="7"/>
  <c r="G67" i="7"/>
  <c r="G66" i="7"/>
  <c r="G65" i="7"/>
  <c r="G64" i="7"/>
  <c r="G63" i="7"/>
  <c r="G62" i="7"/>
  <c r="F62" i="7"/>
  <c r="E62" i="7"/>
  <c r="D62" i="7"/>
  <c r="C62" i="7"/>
  <c r="B62" i="7"/>
  <c r="G61" i="7"/>
  <c r="G60" i="7"/>
  <c r="G59" i="7"/>
  <c r="G58" i="7" s="1"/>
  <c r="F58" i="7"/>
  <c r="E58" i="7"/>
  <c r="D58" i="7"/>
  <c r="C58" i="7"/>
  <c r="B58" i="7"/>
  <c r="G57" i="7"/>
  <c r="G56" i="7"/>
  <c r="G55" i="7"/>
  <c r="G54" i="7"/>
  <c r="G53" i="7"/>
  <c r="G52" i="7"/>
  <c r="G51" i="7"/>
  <c r="G50" i="7"/>
  <c r="G49" i="7"/>
  <c r="G48" i="7" s="1"/>
  <c r="F48" i="7"/>
  <c r="E48" i="7"/>
  <c r="D48" i="7"/>
  <c r="C48" i="7"/>
  <c r="B48" i="7"/>
  <c r="G47" i="7"/>
  <c r="G46" i="7"/>
  <c r="G45" i="7"/>
  <c r="G44" i="7"/>
  <c r="G43" i="7"/>
  <c r="G42" i="7"/>
  <c r="G41" i="7"/>
  <c r="G40" i="7"/>
  <c r="G39" i="7"/>
  <c r="F38" i="7"/>
  <c r="E38" i="7"/>
  <c r="D38" i="7"/>
  <c r="C38" i="7"/>
  <c r="B38" i="7"/>
  <c r="G37" i="7"/>
  <c r="G36" i="7"/>
  <c r="G35" i="7"/>
  <c r="G34" i="7"/>
  <c r="G33" i="7"/>
  <c r="G32" i="7"/>
  <c r="G31" i="7"/>
  <c r="G30" i="7"/>
  <c r="G29" i="7"/>
  <c r="F28" i="7"/>
  <c r="E28" i="7"/>
  <c r="D28" i="7"/>
  <c r="C28" i="7"/>
  <c r="B28" i="7"/>
  <c r="G27" i="7"/>
  <c r="G26" i="7"/>
  <c r="G25" i="7"/>
  <c r="G24" i="7"/>
  <c r="G23" i="7"/>
  <c r="G22" i="7"/>
  <c r="G21" i="7"/>
  <c r="G20" i="7"/>
  <c r="G19" i="7"/>
  <c r="F18" i="7"/>
  <c r="F9" i="7" s="1"/>
  <c r="F159" i="7" s="1"/>
  <c r="E18" i="7"/>
  <c r="D18" i="7"/>
  <c r="C18" i="7"/>
  <c r="C9" i="7" s="1"/>
  <c r="C159" i="7" s="1"/>
  <c r="B18" i="7"/>
  <c r="G17" i="7"/>
  <c r="G16" i="7"/>
  <c r="G15" i="7"/>
  <c r="G14" i="7"/>
  <c r="G13" i="7"/>
  <c r="G12" i="7"/>
  <c r="G10" i="7" s="1"/>
  <c r="G75" i="6"/>
  <c r="F75" i="6"/>
  <c r="E75" i="6"/>
  <c r="D75" i="6"/>
  <c r="C75" i="6"/>
  <c r="B75" i="6"/>
  <c r="G74" i="6"/>
  <c r="G73" i="6"/>
  <c r="G68" i="6"/>
  <c r="G67" i="6"/>
  <c r="F67" i="6"/>
  <c r="E67" i="6"/>
  <c r="D67" i="6"/>
  <c r="C67" i="6"/>
  <c r="B67" i="6"/>
  <c r="E65" i="6"/>
  <c r="B65" i="6"/>
  <c r="G63" i="6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 s="1"/>
  <c r="F54" i="6"/>
  <c r="E54" i="6"/>
  <c r="D54" i="6"/>
  <c r="C54" i="6"/>
  <c r="B54" i="6"/>
  <c r="G53" i="6"/>
  <c r="G52" i="6"/>
  <c r="G45" i="6" s="1"/>
  <c r="G65" i="6" s="1"/>
  <c r="G51" i="6"/>
  <c r="G50" i="6"/>
  <c r="G49" i="6"/>
  <c r="G48" i="6"/>
  <c r="G47" i="6"/>
  <c r="G46" i="6"/>
  <c r="F45" i="6"/>
  <c r="F65" i="6" s="1"/>
  <c r="E45" i="6"/>
  <c r="D45" i="6"/>
  <c r="D65" i="6" s="1"/>
  <c r="C45" i="6"/>
  <c r="C65" i="6" s="1"/>
  <c r="B45" i="6"/>
  <c r="E41" i="6"/>
  <c r="E70" i="6" s="1"/>
  <c r="G39" i="6"/>
  <c r="G38" i="6"/>
  <c r="G37" i="6" s="1"/>
  <c r="F37" i="6"/>
  <c r="E37" i="6"/>
  <c r="D37" i="6"/>
  <c r="C37" i="6"/>
  <c r="C41" i="6" s="1"/>
  <c r="C70" i="6" s="1"/>
  <c r="B37" i="6"/>
  <c r="G36" i="6"/>
  <c r="G35" i="6"/>
  <c r="F35" i="6"/>
  <c r="E35" i="6"/>
  <c r="D35" i="6"/>
  <c r="C35" i="6"/>
  <c r="B35" i="6"/>
  <c r="G34" i="6"/>
  <c r="G33" i="6"/>
  <c r="G32" i="6"/>
  <c r="G31" i="6"/>
  <c r="G30" i="6"/>
  <c r="G29" i="6"/>
  <c r="G28" i="6" s="1"/>
  <c r="F28" i="6"/>
  <c r="F41" i="6" s="1"/>
  <c r="F70" i="6" s="1"/>
  <c r="E28" i="6"/>
  <c r="D28" i="6"/>
  <c r="C28" i="6"/>
  <c r="B28" i="6"/>
  <c r="G27" i="6"/>
  <c r="G26" i="6"/>
  <c r="G25" i="6"/>
  <c r="G24" i="6"/>
  <c r="G23" i="6"/>
  <c r="G22" i="6"/>
  <c r="G21" i="6"/>
  <c r="G20" i="6"/>
  <c r="G19" i="6"/>
  <c r="G18" i="6"/>
  <c r="G16" i="6" s="1"/>
  <c r="G17" i="6"/>
  <c r="F16" i="6"/>
  <c r="E16" i="6"/>
  <c r="D16" i="6"/>
  <c r="D41" i="6" s="1"/>
  <c r="D70" i="6" s="1"/>
  <c r="C16" i="6"/>
  <c r="B16" i="6"/>
  <c r="B41" i="6" s="1"/>
  <c r="B70" i="6" s="1"/>
  <c r="G15" i="6"/>
  <c r="G14" i="6"/>
  <c r="G12" i="6"/>
  <c r="G11" i="6"/>
  <c r="G10" i="6"/>
  <c r="G9" i="6"/>
  <c r="D17" i="5"/>
  <c r="C17" i="5"/>
  <c r="D13" i="5"/>
  <c r="C13" i="5"/>
  <c r="B13" i="5"/>
  <c r="D11" i="5"/>
  <c r="C11" i="5"/>
  <c r="B11" i="5"/>
  <c r="B8" i="5" s="1"/>
  <c r="D8" i="5"/>
  <c r="C8" i="5"/>
  <c r="H27" i="3"/>
  <c r="G27" i="3"/>
  <c r="F27" i="3"/>
  <c r="E27" i="3"/>
  <c r="D27" i="3"/>
  <c r="C27" i="3"/>
  <c r="B27" i="3"/>
  <c r="H22" i="3"/>
  <c r="G22" i="3"/>
  <c r="F22" i="3"/>
  <c r="E22" i="3"/>
  <c r="D22" i="3"/>
  <c r="C22" i="3"/>
  <c r="B22" i="3"/>
  <c r="H13" i="3"/>
  <c r="H8" i="3" s="1"/>
  <c r="H20" i="3" s="1"/>
  <c r="G13" i="3"/>
  <c r="F13" i="3"/>
  <c r="F8" i="3" s="1"/>
  <c r="E13" i="3"/>
  <c r="D13" i="3"/>
  <c r="C13" i="3"/>
  <c r="B13" i="3"/>
  <c r="H9" i="3"/>
  <c r="G9" i="3"/>
  <c r="G8" i="3" s="1"/>
  <c r="G20" i="3" s="1"/>
  <c r="F9" i="3"/>
  <c r="E9" i="3"/>
  <c r="E8" i="3" s="1"/>
  <c r="E20" i="3" s="1"/>
  <c r="D9" i="3"/>
  <c r="D8" i="3" s="1"/>
  <c r="D20" i="3" s="1"/>
  <c r="C9" i="3"/>
  <c r="C8" i="3" s="1"/>
  <c r="C20" i="3" s="1"/>
  <c r="B9" i="3"/>
  <c r="B8" i="3" s="1"/>
  <c r="D33" i="10" l="1"/>
  <c r="F33" i="10"/>
  <c r="D28" i="22"/>
  <c r="E28" i="22"/>
  <c r="D30" i="20"/>
  <c r="B30" i="20"/>
  <c r="C30" i="20"/>
  <c r="E30" i="20"/>
  <c r="F30" i="20"/>
  <c r="B31" i="16"/>
  <c r="B77" i="9"/>
  <c r="C29" i="8"/>
  <c r="D29" i="8"/>
  <c r="E29" i="8"/>
  <c r="E9" i="7"/>
  <c r="E159" i="7" s="1"/>
  <c r="B21" i="5"/>
  <c r="B23" i="5" s="1"/>
  <c r="B25" i="5" s="1"/>
  <c r="C21" i="5"/>
  <c r="C23" i="5" s="1"/>
  <c r="C25" i="5" s="1"/>
  <c r="D21" i="5"/>
  <c r="D23" i="5" s="1"/>
  <c r="D25" i="5" s="1"/>
  <c r="C33" i="10"/>
  <c r="G9" i="10"/>
  <c r="C9" i="9"/>
  <c r="F9" i="9"/>
  <c r="F77" i="9" s="1"/>
  <c r="E77" i="9"/>
  <c r="D9" i="9"/>
  <c r="D77" i="9" s="1"/>
  <c r="G38" i="7"/>
  <c r="D9" i="7"/>
  <c r="D159" i="7" s="1"/>
  <c r="G28" i="7"/>
  <c r="B9" i="7"/>
  <c r="B159" i="7" s="1"/>
  <c r="G18" i="7"/>
  <c r="G21" i="10"/>
  <c r="B33" i="10"/>
  <c r="G9" i="9"/>
  <c r="G77" i="9" s="1"/>
  <c r="C77" i="9"/>
  <c r="G84" i="7"/>
  <c r="G41" i="6"/>
  <c r="G33" i="10" l="1"/>
  <c r="G9" i="7"/>
  <c r="G159" i="7" s="1"/>
  <c r="G70" i="6"/>
  <c r="G42" i="6"/>
  <c r="A2" i="25" l="1"/>
  <c r="A2" i="22"/>
  <c r="A2" i="20"/>
  <c r="A2" i="19"/>
  <c r="A2" i="16"/>
  <c r="A5" i="10" l="1"/>
  <c r="A5" i="9"/>
  <c r="A5" i="8"/>
  <c r="A5" i="7"/>
  <c r="A4" i="6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K20" i="4" l="1"/>
  <c r="E20" i="4"/>
  <c r="I20" i="4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<sst xmlns="http://schemas.openxmlformats.org/spreadsheetml/2006/main" count="1050" uniqueCount="606">
  <si>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</si>
  <si>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</si>
  <si>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</si>
  <si>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</si>
  <si>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</si>
  <si>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</si>
  <si>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</si>
  <si>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</si>
  <si>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</si>
  <si>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</si>
  <si>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</si>
  <si>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</si>
  <si>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</si>
  <si>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</si>
  <si>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</si>
  <si>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</si>
  <si>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</si>
  <si>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</si>
  <si>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</si>
  <si>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</si>
  <si>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</si>
  <si>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</si>
  <si>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</si>
  <si>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</si>
  <si>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</si>
  <si>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</si>
  <si>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</si>
  <si>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</si>
  <si>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</si>
  <si>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</si>
  <si>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</si>
  <si>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</si>
  <si>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</si>
  <si>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</si>
  <si>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</si>
  <si>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</si>
  <si>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</si>
  <si>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</si>
  <si>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</si>
  <si>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</si>
  <si>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</si>
  <si>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</si>
  <si>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</si>
  <si>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</si>
  <si>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</si>
  <si>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</si>
  <si>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</si>
  <si>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</si>
  <si>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</si>
  <si>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</si>
  <si>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</si>
  <si>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</si>
  <si>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</si>
  <si>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</si>
  <si>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</si>
  <si>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</si>
  <si>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</si>
  <si>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</si>
  <si>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</si>
  <si>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</si>
  <si>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</si>
  <si>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</si>
  <si>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</si>
  <si>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</si>
  <si>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</si>
  <si>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</si>
  <si>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</si>
  <si>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</si>
  <si>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</si>
  <si>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</si>
  <si>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</si>
  <si>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</si>
  <si>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</si>
  <si>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</si>
  <si>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</si>
  <si>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</si>
  <si>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</si>
  <si>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</si>
  <si>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</si>
  <si>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</si>
  <si>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</si>
  <si>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</si>
  <si>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</si>
  <si>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</si>
  <si>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</si>
  <si>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</si>
  <si>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</si>
  <si>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</si>
  <si>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</si>
  <si>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</si>
  <si>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</si>
  <si>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</si>
  <si>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</si>
  <si>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</si>
  <si>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</si>
  <si>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</si>
  <si>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</si>
  <si>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</si>
  <si>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</si>
  <si>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</si>
  <si>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</si>
  <si>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</si>
  <si>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</si>
  <si>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</si>
  <si>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</si>
  <si>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</si>
  <si>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</si>
  <si>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</si>
  <si>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</si>
  <si>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</si>
  <si>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</si>
  <si>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</si>
  <si>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</si>
  <si>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</si>
  <si>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</si>
  <si>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</si>
  <si>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</si>
  <si>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</si>
  <si>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</si>
  <si>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</si>
  <si>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</si>
  <si>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</si>
  <si>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</si>
  <si>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</si>
  <si>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</si>
  <si>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</si>
  <si>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</si>
  <si>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</si>
  <si>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</si>
  <si>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</si>
  <si>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</si>
  <si>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</si>
  <si>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</si>
  <si>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</si>
  <si>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</si>
  <si>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</si>
  <si>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</si>
  <si>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</si>
  <si>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</si>
  <si>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</si>
  <si>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</si>
  <si>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</si>
  <si>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</si>
  <si>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</si>
  <si>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</si>
  <si>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</si>
  <si>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</si>
  <si>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</si>
  <si>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</si>
  <si>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</si>
  <si>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</si>
  <si>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</si>
  <si>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</si>
  <si>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</si>
  <si>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</si>
  <si>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</si>
  <si>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</si>
  <si>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</si>
  <si>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</si>
  <si>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</si>
  <si>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</si>
  <si>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</si>
  <si>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</si>
  <si>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</si>
  <si>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</si>
  <si>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</si>
  <si>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</si>
  <si>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</si>
  <si>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</si>
  <si>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</si>
  <si>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</si>
  <si>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</si>
  <si>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</si>
  <si>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</si>
  <si>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</si>
  <si>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</si>
  <si>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</si>
  <si>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</si>
  <si>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</si>
  <si>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</si>
  <si>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</si>
  <si>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</si>
  <si>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</si>
  <si>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</si>
  <si>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</si>
  <si>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</si>
  <si>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</si>
  <si>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</si>
  <si>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</si>
  <si>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</si>
  <si>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</si>
  <si>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</si>
  <si>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</si>
  <si>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</si>
  <si>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</si>
  <si>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</si>
  <si>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</si>
  <si>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</si>
  <si>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</si>
  <si>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</si>
  <si>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</si>
  <si>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</si>
  <si>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</si>
  <si>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</si>
  <si>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</si>
  <si>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</si>
  <si>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</si>
  <si>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</si>
  <si>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</si>
  <si>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</si>
  <si>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</si>
  <si>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</si>
  <si>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</si>
  <si>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</si>
  <si>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</si>
  <si>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</si>
  <si>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</si>
  <si>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</si>
  <si>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</si>
  <si>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</si>
  <si>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</si>
  <si>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</si>
  <si>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</si>
  <si>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</si>
  <si>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</si>
  <si>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</si>
  <si>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</si>
  <si>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</si>
  <si>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</si>
  <si>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</si>
  <si>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</si>
  <si>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</si>
  <si>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</si>
  <si>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</si>
  <si>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</si>
  <si>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</si>
  <si>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</si>
  <si>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</si>
  <si>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</si>
  <si>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</si>
  <si>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</si>
  <si>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</si>
  <si>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</si>
  <si>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</si>
  <si>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</si>
  <si>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</si>
  <si>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</si>
  <si>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</si>
  <si>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</si>
  <si>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</si>
  <si>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</si>
  <si>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</si>
  <si>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</si>
  <si>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</si>
  <si>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</si>
  <si>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</si>
  <si>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</si>
  <si>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</si>
  <si>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</si>
  <si>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</si>
  <si>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</si>
  <si>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</si>
  <si>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</si>
  <si>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</si>
  <si>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</si>
  <si>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</si>
  <si>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</si>
  <si>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</si>
  <si>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</si>
  <si>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</si>
  <si>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</si>
  <si>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</si>
  <si>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</si>
  <si>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</si>
  <si>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</si>
  <si>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</si>
  <si>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</si>
  <si>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</si>
  <si>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</si>
  <si>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</si>
  <si>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</si>
  <si>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</si>
  <si>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</si>
  <si>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</si>
  <si>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</si>
  <si>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</si>
  <si>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</si>
  <si>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</si>
  <si>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</si>
  <si>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</si>
  <si>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</si>
  <si>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</si>
  <si>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</si>
  <si>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</si>
  <si>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</si>
  <si>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</si>
  <si>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</si>
  <si>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</si>
  <si>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</si>
  <si>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</si>
  <si>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</si>
  <si>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</si>
  <si>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</si>
  <si>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</si>
  <si>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</si>
  <si>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</si>
  <si>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</si>
  <si>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</si>
  <si>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</si>
  <si>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</si>
  <si>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</si>
  <si>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</si>
  <si>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</si>
  <si>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</si>
  <si>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</si>
  <si>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</si>
  <si>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</si>
  <si>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</si>
  <si>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</si>
  <si>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</si>
  <si>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</si>
  <si>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</si>
  <si>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</si>
  <si>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</si>
  <si>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</si>
  <si>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</si>
  <si>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</si>
  <si>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</si>
  <si>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</si>
  <si>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</si>
  <si>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</si>
  <si>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</si>
  <si>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</si>
  <si>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</si>
  <si>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</si>
  <si>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</si>
  <si>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</si>
  <si>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</si>
  <si>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</si>
  <si>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</si>
  <si>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</si>
  <si>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</si>
  <si>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</si>
  <si>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</si>
  <si>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</si>
  <si>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</si>
  <si>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</si>
  <si>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</si>
  <si>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</si>
  <si>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</si>
  <si>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</si>
  <si>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</si>
  <si>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</si>
  <si>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</si>
  <si>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</si>
  <si>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</si>
  <si>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</si>
  <si>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</si>
  <si>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</si>
  <si>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</si>
  <si>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</si>
  <si>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</si>
  <si>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</si>
  <si>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</si>
  <si>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</si>
  <si>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</si>
  <si>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</si>
  <si>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</si>
  <si>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</si>
  <si>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</si>
  <si>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</si>
  <si>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</si>
  <si>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</si>
  <si>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</si>
  <si>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</si>
  <si>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</si>
  <si>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</si>
  <si>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</si>
  <si>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</si>
  <si>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</si>
  <si>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</si>
  <si>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</si>
  <si>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</si>
  <si>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</si>
  <si>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</si>
  <si>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</si>
  <si>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</si>
  <si>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</si>
  <si>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</si>
  <si>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</si>
  <si>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</si>
  <si>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</si>
  <si>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</si>
  <si>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</si>
  <si>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</si>
  <si>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</si>
  <si>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</si>
  <si>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</si>
  <si>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</si>
  <si>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</si>
  <si>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</si>
  <si>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</si>
  <si>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</si>
  <si>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</si>
  <si>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</si>
  <si>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</si>
  <si>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</si>
  <si>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</si>
  <si>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</si>
  <si>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</si>
  <si>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</si>
  <si>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</si>
  <si>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</si>
  <si>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</si>
  <si>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</si>
  <si>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</si>
  <si>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</si>
  <si>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</si>
  <si>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</si>
  <si>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</si>
  <si>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</si>
  <si>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</si>
  <si>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</si>
  <si>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</si>
  <si>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</si>
  <si>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</si>
  <si>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</si>
  <si>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</si>
  <si>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</si>
  <si>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</si>
  <si>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</si>
  <si>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</si>
  <si>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</si>
  <si>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</si>
  <si>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</si>
  <si>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</si>
  <si>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</si>
  <si>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</si>
  <si>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</si>
  <si>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</si>
  <si>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</si>
  <si>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</si>
  <si>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</si>
  <si>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</si>
  <si>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</si>
  <si>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</si>
  <si>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</si>
  <si>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</si>
  <si>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</si>
  <si>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</si>
  <si>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</si>
  <si>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</si>
  <si>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</si>
  <si>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</si>
  <si>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</si>
  <si>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</si>
  <si>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</si>
  <si>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</si>
  <si>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</si>
  <si>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</si>
  <si>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</si>
  <si>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</si>
  <si>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</si>
  <si>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</si>
  <si>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</si>
  <si>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</si>
  <si>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</si>
  <si>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</si>
  <si>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</si>
  <si>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</si>
  <si>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</si>
  <si>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</si>
  <si>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</si>
  <si>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</si>
  <si>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</si>
  <si>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</si>
  <si>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</si>
  <si>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</si>
  <si>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</si>
  <si>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</si>
  <si>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</si>
  <si>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</si>
  <si>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</si>
  <si>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</si>
  <si>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</si>
  <si>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</si>
  <si>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</si>
  <si>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</si>
  <si>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</si>
  <si>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</si>
  <si>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</si>
  <si>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</si>
  <si>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</si>
  <si>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</si>
  <si>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</si>
  <si>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</si>
  <si>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</si>
  <si>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</si>
  <si>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</si>
  <si>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</si>
  <si>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</si>
  <si>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</si>
  <si>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</si>
  <si>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</si>
  <si>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</si>
  <si>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</si>
  <si>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</si>
  <si>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</si>
  <si>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</si>
  <si>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</si>
  <si>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</si>
  <si>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</si>
  <si>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</si>
  <si>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</si>
  <si>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</si>
  <si>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</si>
  <si>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</si>
  <si>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</si>
  <si>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</si>
  <si>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</si>
  <si>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</si>
  <si>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</si>
  <si>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</si>
  <si>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</si>
  <si>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</si>
  <si>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</si>
  <si>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</si>
  <si>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</si>
  <si>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</si>
  <si>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</si>
  <si>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</si>
  <si>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</si>
  <si>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</si>
  <si>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</si>
  <si>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</si>
  <si>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</si>
  <si>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</si>
  <si>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</si>
  <si>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</si>
  <si>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</si>
  <si>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</si>
  <si>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</si>
  <si>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</si>
  <si>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</si>
  <si>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</si>
  <si>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</si>
  <si>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</si>
  <si>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</si>
  <si>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</si>
  <si>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</si>
  <si>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</si>
  <si>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</si>
  <si>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</si>
  <si>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</si>
  <si>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</si>
  <si>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</si>
  <si>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</si>
  <si>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</si>
  <si>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</si>
  <si>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</si>
  <si>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</si>
  <si>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</si>
  <si>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</si>
  <si>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</si>
  <si>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</si>
  <si>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</si>
  <si>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</si>
  <si>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</si>
  <si>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</si>
  <si>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</si>
  <si>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</si>
  <si>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</si>
  <si>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</si>
  <si>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</si>
  <si>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</si>
  <si>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</si>
  <si>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</si>
  <si>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</si>
  <si>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</si>
  <si>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</si>
  <si>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</si>
  <si>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</si>
  <si>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</si>
  <si>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</si>
  <si>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</si>
  <si>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</si>
  <si>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</si>
  <si>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</si>
  <si>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</si>
  <si>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</si>
  <si>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</si>
  <si>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</si>
  <si>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</si>
  <si>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</si>
  <si>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</si>
  <si>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</si>
  <si>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</si>
  <si>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</si>
  <si>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</si>
  <si>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</si>
  <si>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Bajo protesta de decir verdad declaramos que los Estados Financieros y sus notas, son razonablemente correctos y son responsabilidad del emisor.</t>
  </si>
  <si>
    <t>FIDEICOMISO PROMOCIÓN JUVENIL 129747 (a)</t>
  </si>
  <si>
    <t>Al 31 de Diciembre de 2023 y al 31 de Diciembre de 2024 (b)</t>
  </si>
  <si>
    <t>Del 1 de Enero al 31 de Diciembre de 2024 (b)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</si>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</sst>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6" fillId="0" borderId="0" xfId="2" applyAlignment="1" applyProtection="1">
      <alignment horizontal="left" vertical="top" indent="1"/>
      <protection locked="0"/>
    </xf>
    <xf numFmtId="4" fontId="0" fillId="0" borderId="0" xfId="0" applyNumberFormat="1"/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3" applyFont="1" applyAlignment="1" applyProtection="1">
      <alignment vertical="top"/>
      <protection locked="0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6"/>
  <sheetViews>
    <sheetView showGridLines="0" tabSelected="1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3" t="s">
        <v>0</v>
      </c>
      <c r="B1" s="164"/>
      <c r="C1" s="164"/>
      <c r="D1" s="164"/>
      <c r="E1" s="164"/>
      <c r="F1" s="165"/>
    </row>
    <row r="2" spans="1:6" ht="15" customHeight="1" x14ac:dyDescent="0.25">
      <c r="A2" s="110" t="s">
        <v>601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602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367378.38</v>
      </c>
      <c r="C9" s="47">
        <f>SUM(C10:C16)</f>
        <v>1710676.07</v>
      </c>
      <c r="D9" s="46" t="s">
        <v>10</v>
      </c>
      <c r="E9" s="47">
        <f>SUM(E10:E18)</f>
        <v>0</v>
      </c>
      <c r="F9" s="47">
        <f>SUM(F10:F18)</f>
        <v>0</v>
      </c>
    </row>
    <row r="10" spans="1:6" x14ac:dyDescent="0.25">
      <c r="A10" s="48" t="s">
        <v>11</v>
      </c>
      <c r="B10" s="47">
        <v>0</v>
      </c>
      <c r="C10" s="47">
        <v>25756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0</v>
      </c>
      <c r="C11" s="47">
        <v>0</v>
      </c>
      <c r="D11" s="48" t="s">
        <v>14</v>
      </c>
      <c r="E11" s="47">
        <v>0</v>
      </c>
      <c r="F11" s="47">
        <v>0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367378.38</v>
      </c>
      <c r="C13" s="47">
        <v>1684920.07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0</v>
      </c>
      <c r="F16" s="47">
        <v>0</v>
      </c>
    </row>
    <row r="17" spans="1:6" x14ac:dyDescent="0.25">
      <c r="A17" s="46" t="s">
        <v>25</v>
      </c>
      <c r="B17" s="47">
        <f>SUM(B18:B24)</f>
        <v>1327048.79</v>
      </c>
      <c r="C17" s="47">
        <f>SUM(C18:C24)</f>
        <v>1671100.16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1327048.79</v>
      </c>
      <c r="C20" s="47">
        <v>1671100.16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1694427.17</v>
      </c>
      <c r="C47" s="4">
        <f>C9+C17+C25+C31+C37+C38+C41</f>
        <v>3381776.23</v>
      </c>
      <c r="D47" s="2" t="s">
        <v>84</v>
      </c>
      <c r="E47" s="4">
        <f>E9+E19+E23+E26+E27+E31+E38+E42</f>
        <v>0</v>
      </c>
      <c r="F47" s="4">
        <f>F9+F19+F23+F26+F27+F31+F38+F42</f>
        <v>0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2977559.67</v>
      </c>
      <c r="C53" s="47">
        <v>3190989.97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33635.94</v>
      </c>
      <c r="C54" s="47">
        <v>33635.94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-2988744.05</v>
      </c>
      <c r="C55" s="47">
        <v>-3157031.18</v>
      </c>
      <c r="D55" s="50" t="s">
        <v>98</v>
      </c>
      <c r="E55" s="47">
        <v>0</v>
      </c>
      <c r="F55" s="47">
        <v>1671000.16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1671000.16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0</v>
      </c>
      <c r="F59" s="4">
        <f>F47+F57</f>
        <v>1671000.16</v>
      </c>
    </row>
    <row r="60" spans="1:6" x14ac:dyDescent="0.25">
      <c r="A60" s="3" t="s">
        <v>104</v>
      </c>
      <c r="B60" s="4">
        <f>SUM(B50:B58)</f>
        <v>22451.560000000056</v>
      </c>
      <c r="C60" s="4">
        <f>SUM(C50:C58)</f>
        <v>67594.729999999981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1716878.73</v>
      </c>
      <c r="C62" s="4">
        <f>SUM(C47+C60)</f>
        <v>3449370.96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1716878.73</v>
      </c>
      <c r="F68" s="47">
        <f>SUM(F69:F73)</f>
        <v>1778370.8</v>
      </c>
    </row>
    <row r="69" spans="1:6" x14ac:dyDescent="0.25">
      <c r="A69" s="53"/>
      <c r="B69" s="45"/>
      <c r="C69" s="45"/>
      <c r="D69" s="46" t="s">
        <v>112</v>
      </c>
      <c r="E69" s="47">
        <v>-35636.07</v>
      </c>
      <c r="F69" s="47">
        <v>-97166.52</v>
      </c>
    </row>
    <row r="70" spans="1:6" x14ac:dyDescent="0.25">
      <c r="A70" s="53"/>
      <c r="B70" s="45"/>
      <c r="C70" s="45"/>
      <c r="D70" s="46" t="s">
        <v>113</v>
      </c>
      <c r="E70" s="47">
        <v>1752514.8</v>
      </c>
      <c r="F70" s="47">
        <v>1875537.32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1716878.73</v>
      </c>
      <c r="F79" s="4">
        <f>F63+F68+F75</f>
        <v>1778370.8</v>
      </c>
    </row>
    <row r="80" spans="1:6" x14ac:dyDescent="0.25">
      <c r="A80" s="53"/>
      <c r="B80" s="45"/>
      <c r="C80" s="45"/>
      <c r="D80" s="45"/>
      <c r="E80" s="49"/>
      <c r="F80" s="49"/>
    </row>
    <row r="81" spans="1:7" x14ac:dyDescent="0.25">
      <c r="A81" s="53"/>
      <c r="B81" s="45"/>
      <c r="C81" s="45"/>
      <c r="D81" s="2" t="s">
        <v>121</v>
      </c>
      <c r="E81" s="4">
        <f>E59+E79</f>
        <v>1716878.73</v>
      </c>
      <c r="F81" s="4">
        <f>F59+F79</f>
        <v>3449370.96</v>
      </c>
    </row>
    <row r="82" spans="1:7" x14ac:dyDescent="0.25">
      <c r="A82" s="54"/>
      <c r="B82" s="55"/>
      <c r="C82" s="55"/>
      <c r="D82" s="55"/>
      <c r="E82" s="56"/>
      <c r="F82" s="56"/>
    </row>
    <row r="84" spans="1:7" x14ac:dyDescent="0.25">
      <c r="A84" s="160" t="s">
        <v>600</v>
      </c>
      <c r="E84" s="161"/>
      <c r="F84" s="161"/>
    </row>
    <row r="85" spans="1:7" x14ac:dyDescent="0.25">
      <c r="B85" s="161"/>
      <c r="E85" s="161"/>
      <c r="G85" s="161"/>
    </row>
    <row r="86" spans="1:7" x14ac:dyDescent="0.25">
      <c r="E86" s="161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9:C62 E47:F47 E50:F81 E9:F4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447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FIDEICOMISO PROMOCIÓN JUVENIL 129747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448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449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9" spans="1:7" x14ac:dyDescent="0.25">
      <c r="A39" s="200" t="s">
        <v>604</v>
      </c>
    </row>
    <row r="40" spans="1:7" x14ac:dyDescent="0.25">
      <c r="A40" t="s">
        <v>605</v>
      </c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F1E4E827-E5E7-4A8A-B977-179D43B253F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3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466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FIDEICOMISO PROMOCIÓN JUVENIL 129747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467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449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s="200" t="s">
        <v>604</v>
      </c>
    </row>
    <row r="33" spans="1:1" x14ac:dyDescent="0.25">
      <c r="A33" t="s">
        <v>605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AB67AA41-F6D3-40F6-A195-3F173269C811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I42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9" max="9" width="14.42578125" bestFit="1" customWidth="1"/>
  </cols>
  <sheetData>
    <row r="1" spans="1:9" ht="41.1" customHeight="1" x14ac:dyDescent="0.25">
      <c r="A1" s="172" t="s">
        <v>482</v>
      </c>
      <c r="B1" s="164"/>
      <c r="C1" s="164"/>
      <c r="D1" s="164"/>
      <c r="E1" s="164"/>
      <c r="F1" s="164"/>
      <c r="G1" s="165"/>
    </row>
    <row r="2" spans="1:9" x14ac:dyDescent="0.25">
      <c r="A2" s="184" t="str">
        <f>'Formato 1'!A2</f>
        <v>FIDEICOMISO PROMOCIÓN JUVENIL 129747 (a)</v>
      </c>
      <c r="B2" s="185"/>
      <c r="C2" s="185"/>
      <c r="D2" s="185"/>
      <c r="E2" s="185"/>
      <c r="F2" s="185"/>
      <c r="G2" s="186"/>
    </row>
    <row r="3" spans="1:9" x14ac:dyDescent="0.25">
      <c r="A3" s="181" t="s">
        <v>483</v>
      </c>
      <c r="B3" s="182"/>
      <c r="C3" s="182"/>
      <c r="D3" s="182"/>
      <c r="E3" s="182"/>
      <c r="F3" s="182"/>
      <c r="G3" s="183"/>
    </row>
    <row r="4" spans="1:9" x14ac:dyDescent="0.25">
      <c r="A4" s="181" t="s">
        <v>2</v>
      </c>
      <c r="B4" s="182"/>
      <c r="C4" s="182"/>
      <c r="D4" s="182"/>
      <c r="E4" s="182"/>
      <c r="F4" s="182"/>
      <c r="G4" s="183"/>
    </row>
    <row r="5" spans="1:9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9" ht="15.75" customHeight="1" x14ac:dyDescent="0.25">
      <c r="A6" s="26" t="s">
        <v>452</v>
      </c>
      <c r="B6" s="119">
        <f>SUM(B7:B18)</f>
        <v>0</v>
      </c>
      <c r="C6" s="119">
        <f t="shared" ref="C6:F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>SUM(G7:G18)</f>
        <v>0</v>
      </c>
    </row>
    <row r="7" spans="1:9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9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9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9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9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9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9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9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9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9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I16" s="162"/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F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>G20+G6+G27</f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  <row r="41" spans="1:7" x14ac:dyDescent="0.25">
      <c r="A41" s="200" t="s">
        <v>604</v>
      </c>
    </row>
    <row r="42" spans="1:7" x14ac:dyDescent="0.25">
      <c r="A42" t="s">
        <v>605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DA84B160-A6F0-4351-9D50-C37D2218156E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507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FIDEICOMISO PROMOCIÓN JUVENIL 129747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508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  <row r="34" spans="1:1" x14ac:dyDescent="0.25">
      <c r="A34" s="200" t="s">
        <v>604</v>
      </c>
    </row>
    <row r="35" spans="1:1" x14ac:dyDescent="0.25">
      <c r="A35" t="s">
        <v>605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22B9BA9A-1E3B-4B36-BBB2-203FF643F83A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70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2" t="s">
        <v>511</v>
      </c>
      <c r="B1" s="164"/>
      <c r="C1" s="164"/>
      <c r="D1" s="164"/>
      <c r="E1" s="164"/>
      <c r="F1" s="164"/>
    </row>
    <row r="2" spans="1:6" x14ac:dyDescent="0.25">
      <c r="A2" s="184" t="str">
        <f>'Formato 1'!A2</f>
        <v>FIDEICOMISO PROMOCIÓN JUVENIL 129747 (a)</v>
      </c>
      <c r="B2" s="185"/>
      <c r="C2" s="185"/>
      <c r="D2" s="185"/>
      <c r="E2" s="185"/>
      <c r="F2" s="186"/>
    </row>
    <row r="3" spans="1:6" x14ac:dyDescent="0.25">
      <c r="A3" s="181" t="s">
        <v>512</v>
      </c>
      <c r="B3" s="182"/>
      <c r="C3" s="182"/>
      <c r="D3" s="182"/>
      <c r="E3" s="182"/>
      <c r="F3" s="18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x14ac:dyDescent="0.25">
      <c r="A69" s="200" t="s">
        <v>604</v>
      </c>
    </row>
    <row r="70" spans="1:6" x14ac:dyDescent="0.25">
      <c r="A70" t="s">
        <v>605</v>
      </c>
    </row>
  </sheetData>
  <mergeCells count="3">
    <mergeCell ref="A1:F1"/>
    <mergeCell ref="A2:F2"/>
    <mergeCell ref="A3:F3"/>
  </mergeCells>
  <dataValidations disablePrompts="1"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9" t="s">
        <v>447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7" t="s">
        <v>450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83.25" customHeight="1" x14ac:dyDescent="0.25">
      <c r="A7" s="188"/>
      <c r="B7" s="70" t="s">
        <v>451</v>
      </c>
      <c r="C7" s="188"/>
      <c r="D7" s="188"/>
      <c r="E7" s="188"/>
      <c r="F7" s="188"/>
      <c r="G7" s="18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0" t="s">
        <v>466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1" t="s">
        <v>468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57.75" customHeight="1" x14ac:dyDescent="0.25">
      <c r="A7" s="192"/>
      <c r="B7" s="37" t="s">
        <v>451</v>
      </c>
      <c r="C7" s="188"/>
      <c r="D7" s="188"/>
      <c r="E7" s="188"/>
      <c r="F7" s="188"/>
      <c r="G7" s="18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0" t="s">
        <v>482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450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f>+F5+1</f>
        <v>2022</v>
      </c>
    </row>
    <row r="6" spans="1:7" ht="32.25" x14ac:dyDescent="0.25">
      <c r="A6" s="171"/>
      <c r="B6" s="196"/>
      <c r="C6" s="196"/>
      <c r="D6" s="196"/>
      <c r="E6" s="196"/>
      <c r="F6" s="19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3" t="s">
        <v>505</v>
      </c>
      <c r="B39" s="193"/>
      <c r="C39" s="193"/>
      <c r="D39" s="193"/>
      <c r="E39" s="193"/>
      <c r="F39" s="193"/>
      <c r="G39" s="193"/>
    </row>
    <row r="40" spans="1:7" x14ac:dyDescent="0.25">
      <c r="A40" s="193" t="s">
        <v>506</v>
      </c>
      <c r="B40" s="193"/>
      <c r="C40" s="193"/>
      <c r="D40" s="193"/>
      <c r="E40" s="193"/>
      <c r="F40" s="193"/>
      <c r="G40" s="1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0" t="s">
        <v>507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7" t="s">
        <v>468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v>2022</v>
      </c>
    </row>
    <row r="6" spans="1:7" ht="48.75" customHeight="1" x14ac:dyDescent="0.25">
      <c r="A6" s="198"/>
      <c r="B6" s="196"/>
      <c r="C6" s="196"/>
      <c r="D6" s="196"/>
      <c r="E6" s="196"/>
      <c r="F6" s="19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3" t="s">
        <v>505</v>
      </c>
      <c r="B32" s="193"/>
      <c r="C32" s="193"/>
      <c r="D32" s="193"/>
      <c r="E32" s="193"/>
      <c r="F32" s="193"/>
      <c r="G32" s="193"/>
    </row>
    <row r="33" spans="1:7" x14ac:dyDescent="0.25">
      <c r="A33" s="193" t="s">
        <v>506</v>
      </c>
      <c r="B33" s="193"/>
      <c r="C33" s="193"/>
      <c r="D33" s="193"/>
      <c r="E33" s="193"/>
      <c r="F33" s="193"/>
      <c r="G33" s="1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9" t="s">
        <v>511</v>
      </c>
      <c r="B1" s="199"/>
      <c r="C1" s="199"/>
      <c r="D1" s="199"/>
      <c r="E1" s="199"/>
      <c r="F1" s="199"/>
    </row>
    <row r="2" spans="1:6" ht="20.100000000000001" customHeight="1" x14ac:dyDescent="0.25">
      <c r="A2" s="110" t="str">
        <f>'Formato 1'!A2</f>
        <v>FIDEICOMISO PROMOCIÓN JUVENIL 129747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3" t="s">
        <v>122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1671000.16</v>
      </c>
      <c r="C18" s="108"/>
      <c r="D18" s="108"/>
      <c r="E18" s="108"/>
      <c r="F18" s="4">
        <v>0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>B8+B18</f>
        <v>1671000.16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4">
        <f>F8+F18</f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6" t="s">
        <v>151</v>
      </c>
      <c r="B33" s="166"/>
      <c r="C33" s="166"/>
      <c r="D33" s="166"/>
      <c r="E33" s="166"/>
      <c r="F33" s="166"/>
      <c r="G33" s="166"/>
      <c r="H33" s="166"/>
    </row>
    <row r="34" spans="1:8" ht="14.45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4.45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4.45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4.45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A2DB2DD5-D650-4680-81C8-5233BD1586C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4"/>
  <sheetViews>
    <sheetView showGridLines="0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3" t="s">
        <v>162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603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3" spans="1:11" x14ac:dyDescent="0.25">
      <c r="A23" s="200" t="s">
        <v>604</v>
      </c>
    </row>
    <row r="24" spans="1:11" x14ac:dyDescent="0.25">
      <c r="A24" t="s">
        <v>605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H78"/>
  <sheetViews>
    <sheetView showGridLines="0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6" max="6" width="14.42578125" bestFit="1" customWidth="1"/>
    <col min="8" max="8" width="13.28515625" bestFit="1" customWidth="1"/>
  </cols>
  <sheetData>
    <row r="1" spans="1:8" ht="40.9" customHeight="1" x14ac:dyDescent="0.25">
      <c r="A1" s="163" t="s">
        <v>183</v>
      </c>
      <c r="B1" s="164"/>
      <c r="C1" s="164"/>
      <c r="D1" s="165"/>
    </row>
    <row r="2" spans="1:8" x14ac:dyDescent="0.25">
      <c r="A2" s="110" t="str">
        <f>'Formato 1'!A2</f>
        <v>FIDEICOMISO PROMOCIÓN JUVENIL 129747 (a)</v>
      </c>
      <c r="B2" s="111"/>
      <c r="C2" s="111"/>
      <c r="D2" s="112"/>
    </row>
    <row r="3" spans="1:8" x14ac:dyDescent="0.25">
      <c r="A3" s="113" t="s">
        <v>184</v>
      </c>
      <c r="B3" s="114"/>
      <c r="C3" s="114"/>
      <c r="D3" s="115"/>
    </row>
    <row r="4" spans="1:8" x14ac:dyDescent="0.25">
      <c r="A4" s="113" t="str">
        <f>'Formato 3'!A4</f>
        <v>Del 1 de Enero al 31 de Diciembre de 2024 (b)</v>
      </c>
      <c r="B4" s="114"/>
      <c r="C4" s="114"/>
      <c r="D4" s="115"/>
    </row>
    <row r="5" spans="1:8" x14ac:dyDescent="0.25">
      <c r="A5" s="116" t="s">
        <v>2</v>
      </c>
      <c r="B5" s="117"/>
      <c r="C5" s="117"/>
      <c r="D5" s="118"/>
    </row>
    <row r="6" spans="1:8" ht="15" customHeight="1" x14ac:dyDescent="0.25"/>
    <row r="7" spans="1:8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8" x14ac:dyDescent="0.25">
      <c r="A8" s="3" t="s">
        <v>188</v>
      </c>
      <c r="B8" s="14">
        <f>SUM(B9:B11)</f>
        <v>0</v>
      </c>
      <c r="C8" s="14">
        <f>SUM(C9:C11)</f>
        <v>0</v>
      </c>
      <c r="D8" s="14">
        <f>SUM(D9:D11)</f>
        <v>0</v>
      </c>
    </row>
    <row r="9" spans="1:8" x14ac:dyDescent="0.25">
      <c r="A9" s="58" t="s">
        <v>189</v>
      </c>
      <c r="B9" s="94">
        <v>0</v>
      </c>
      <c r="C9" s="94">
        <v>0</v>
      </c>
      <c r="D9" s="94">
        <v>0</v>
      </c>
      <c r="F9" s="161"/>
      <c r="H9" s="161"/>
    </row>
    <row r="10" spans="1:8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8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8" x14ac:dyDescent="0.25">
      <c r="A12" s="46"/>
      <c r="B12" s="91"/>
      <c r="C12" s="91"/>
      <c r="D12" s="91"/>
    </row>
    <row r="13" spans="1:8" x14ac:dyDescent="0.25">
      <c r="A13" s="3" t="s">
        <v>192</v>
      </c>
      <c r="B13" s="14">
        <f>B14+B15</f>
        <v>0</v>
      </c>
      <c r="C13" s="14">
        <f>C14+C15</f>
        <v>0</v>
      </c>
      <c r="D13" s="14">
        <f>D14+D15</f>
        <v>0</v>
      </c>
    </row>
    <row r="14" spans="1:8" x14ac:dyDescent="0.25">
      <c r="A14" s="58" t="s">
        <v>193</v>
      </c>
      <c r="B14" s="94">
        <v>0</v>
      </c>
      <c r="C14" s="94">
        <v>0</v>
      </c>
      <c r="D14" s="94">
        <v>0</v>
      </c>
    </row>
    <row r="15" spans="1:8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8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0</v>
      </c>
      <c r="D21" s="14">
        <f>D8-D13+D17</f>
        <v>0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0</v>
      </c>
      <c r="D23" s="14">
        <f>D21-D11</f>
        <v>0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0</v>
      </c>
      <c r="D25" s="14">
        <f>D23-D17</f>
        <v>0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0</v>
      </c>
      <c r="D33" s="4">
        <f>D25+D29</f>
        <v>0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0</v>
      </c>
      <c r="C48" s="96">
        <f>C9</f>
        <v>0</v>
      </c>
      <c r="D48" s="96">
        <f>D9</f>
        <v>0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0</v>
      </c>
      <c r="D57" s="4">
        <f>D48+D49-D53+D55</f>
        <v>0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0</v>
      </c>
      <c r="D59" s="4">
        <f>D57-D49</f>
        <v>0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7" spans="1:4" x14ac:dyDescent="0.25">
      <c r="A77" s="200" t="s">
        <v>604</v>
      </c>
    </row>
    <row r="78" spans="1:4" x14ac:dyDescent="0.25">
      <c r="A78" t="s">
        <v>605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2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3" t="s">
        <v>224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7" t="s">
        <v>226</v>
      </c>
      <c r="B6" s="169" t="s">
        <v>227</v>
      </c>
      <c r="C6" s="169"/>
      <c r="D6" s="169"/>
      <c r="E6" s="169"/>
      <c r="F6" s="169"/>
      <c r="G6" s="169" t="s">
        <v>228</v>
      </c>
    </row>
    <row r="7" spans="1:7" ht="30" x14ac:dyDescent="0.25">
      <c r="A7" s="16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>F13-B13</f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0</v>
      </c>
      <c r="C41" s="4">
        <f t="shared" si="7"/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  <c r="G41" s="4">
        <f t="shared" si="7"/>
        <v>0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0</v>
      </c>
      <c r="C70" s="4">
        <f t="shared" si="16"/>
        <v>0</v>
      </c>
      <c r="D70" s="4">
        <f t="shared" si="16"/>
        <v>0</v>
      </c>
      <c r="E70" s="4">
        <f t="shared" si="16"/>
        <v>0</v>
      </c>
      <c r="F70" s="4">
        <f t="shared" si="16"/>
        <v>0</v>
      </c>
      <c r="G70" s="4">
        <f t="shared" si="16"/>
        <v>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8" spans="1:7" x14ac:dyDescent="0.25">
      <c r="A78" s="200" t="s">
        <v>604</v>
      </c>
    </row>
    <row r="79" spans="1:7" x14ac:dyDescent="0.25">
      <c r="A79" t="s">
        <v>605</v>
      </c>
    </row>
    <row r="81" spans="2:7" x14ac:dyDescent="0.25">
      <c r="B81" s="161"/>
      <c r="C81" s="161"/>
      <c r="D81" s="161"/>
      <c r="E81" s="161"/>
      <c r="F81" s="161"/>
      <c r="G81" s="161"/>
    </row>
    <row r="82" spans="2:7" x14ac:dyDescent="0.25">
      <c r="B82" s="161"/>
      <c r="C82" s="161"/>
      <c r="D82" s="161"/>
      <c r="E82" s="161"/>
      <c r="F82" s="161"/>
      <c r="G82" s="16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8FE64B8D-8D1B-44AC-8F93-3EE6967807D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4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2" t="s">
        <v>295</v>
      </c>
      <c r="B1" s="164"/>
      <c r="C1" s="164"/>
      <c r="D1" s="164"/>
      <c r="E1" s="164"/>
      <c r="F1" s="164"/>
      <c r="G1" s="165"/>
    </row>
    <row r="2" spans="1:7" x14ac:dyDescent="0.25">
      <c r="A2" s="125" t="str">
        <f>'Formato 1'!A2</f>
        <v>FIDEICOMISO PROMOCIÓN JUVENIL 129747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0" t="s">
        <v>4</v>
      </c>
      <c r="B7" s="170" t="s">
        <v>298</v>
      </c>
      <c r="C7" s="170"/>
      <c r="D7" s="170"/>
      <c r="E7" s="170"/>
      <c r="F7" s="170"/>
      <c r="G7" s="171" t="s">
        <v>299</v>
      </c>
    </row>
    <row r="8" spans="1:7" ht="30" x14ac:dyDescent="0.25">
      <c r="A8" s="17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0"/>
    </row>
    <row r="9" spans="1:7" x14ac:dyDescent="0.25">
      <c r="A9" s="27" t="s">
        <v>304</v>
      </c>
      <c r="B9" s="83">
        <f>SUM(B10,B18,B28,B38,B48,B58,B62,B71,B75)</f>
        <v>0</v>
      </c>
      <c r="C9" s="83">
        <f t="shared" ref="C9:G9" si="0">SUM(C10,C18,C28,C38,C48,C58,C62,C71,C75)</f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</row>
    <row r="10" spans="1:7" x14ac:dyDescent="0.25">
      <c r="A10" s="84" t="s">
        <v>305</v>
      </c>
      <c r="B10" s="83">
        <f t="shared" ref="B10:G10" si="1">SUM(B11:B17)</f>
        <v>0</v>
      </c>
      <c r="C10" s="83">
        <f t="shared" si="1"/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7" x14ac:dyDescent="0.25">
      <c r="A11" s="85" t="s">
        <v>306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 x14ac:dyDescent="0.25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>D14-E14</f>
        <v>0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0</v>
      </c>
      <c r="C18" s="83">
        <f t="shared" si="3"/>
        <v>0</v>
      </c>
      <c r="D18" s="83">
        <f t="shared" si="3"/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</row>
    <row r="19" spans="1:7" x14ac:dyDescent="0.25">
      <c r="A19" s="85" t="s">
        <v>314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319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25">
      <c r="A28" s="84" t="s">
        <v>323</v>
      </c>
      <c r="B28" s="83">
        <f t="shared" ref="B28:G28" si="5">SUM(B29:B37)</f>
        <v>0</v>
      </c>
      <c r="C28" s="83">
        <f t="shared" si="5"/>
        <v>0</v>
      </c>
      <c r="D28" s="83">
        <f t="shared" si="5"/>
        <v>0</v>
      </c>
      <c r="E28" s="83">
        <f t="shared" si="5"/>
        <v>0</v>
      </c>
      <c r="F28" s="83">
        <f t="shared" si="5"/>
        <v>0</v>
      </c>
      <c r="G28" s="83">
        <f t="shared" si="5"/>
        <v>0</v>
      </c>
    </row>
    <row r="29" spans="1:7" x14ac:dyDescent="0.25">
      <c r="A29" s="85" t="s">
        <v>324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 x14ac:dyDescent="0.25">
      <c r="A32" s="85" t="s">
        <v>327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5" customHeight="1" x14ac:dyDescent="0.25">
      <c r="A33" s="85" t="s">
        <v>328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f t="shared" si="6"/>
        <v>0</v>
      </c>
    </row>
    <row r="34" spans="1:7" ht="14.45" customHeight="1" x14ac:dyDescent="0.25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f t="shared" si="6"/>
        <v>0</v>
      </c>
    </row>
    <row r="36" spans="1:7" ht="14.45" customHeight="1" x14ac:dyDescent="0.25">
      <c r="A36" s="85" t="s">
        <v>331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f t="shared" si="6"/>
        <v>0</v>
      </c>
    </row>
    <row r="37" spans="1:7" ht="14.45" customHeight="1" x14ac:dyDescent="0.25">
      <c r="A37" s="85" t="s">
        <v>332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f t="shared" si="6"/>
        <v>0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25">
      <c r="A49" s="85" t="s">
        <v>344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0</v>
      </c>
      <c r="C159" s="90">
        <f t="shared" si="37"/>
        <v>0</v>
      </c>
      <c r="D159" s="90">
        <f t="shared" si="37"/>
        <v>0</v>
      </c>
      <c r="E159" s="90">
        <f t="shared" si="37"/>
        <v>0</v>
      </c>
      <c r="F159" s="90">
        <f t="shared" si="37"/>
        <v>0</v>
      </c>
      <c r="G159" s="90">
        <f t="shared" si="37"/>
        <v>0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2" spans="1:7" x14ac:dyDescent="0.25">
      <c r="A162" s="200" t="s">
        <v>604</v>
      </c>
    </row>
    <row r="163" spans="1:7" x14ac:dyDescent="0.25">
      <c r="A163" t="s">
        <v>605</v>
      </c>
      <c r="B163" s="161"/>
      <c r="C163" s="161"/>
      <c r="D163" s="161"/>
      <c r="E163" s="161"/>
      <c r="F163" s="161"/>
      <c r="G163" s="161"/>
    </row>
    <row r="164" spans="1:7" x14ac:dyDescent="0.25">
      <c r="B164" s="161"/>
      <c r="C164" s="161"/>
      <c r="D164" s="161"/>
      <c r="E164" s="161"/>
      <c r="F164" s="161"/>
      <c r="G164" s="161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H35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2" t="s">
        <v>380</v>
      </c>
      <c r="B1" s="173"/>
      <c r="C1" s="173"/>
      <c r="D1" s="173"/>
      <c r="E1" s="173"/>
      <c r="F1" s="173"/>
      <c r="G1" s="174"/>
    </row>
    <row r="2" spans="1:7" ht="15" customHeight="1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7" t="s">
        <v>4</v>
      </c>
      <c r="B7" s="169" t="s">
        <v>298</v>
      </c>
      <c r="C7" s="169"/>
      <c r="D7" s="169"/>
      <c r="E7" s="169"/>
      <c r="F7" s="169"/>
      <c r="G7" s="171" t="s">
        <v>299</v>
      </c>
    </row>
    <row r="8" spans="1:7" ht="30" x14ac:dyDescent="0.25">
      <c r="A8" s="16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0"/>
    </row>
    <row r="9" spans="1:7" ht="15.75" customHeight="1" x14ac:dyDescent="0.25">
      <c r="A9" s="26" t="s">
        <v>382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383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f>+D10-E10</f>
        <v>0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0</v>
      </c>
      <c r="C29" s="4">
        <f t="shared" ref="C29:G29" si="2">SUM(C19,C9)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3" spans="1:8" x14ac:dyDescent="0.25">
      <c r="A33" s="200" t="s">
        <v>604</v>
      </c>
    </row>
    <row r="34" spans="1:8" x14ac:dyDescent="0.25">
      <c r="A34" t="s">
        <v>605</v>
      </c>
      <c r="B34" s="161"/>
      <c r="C34" s="161"/>
      <c r="D34" s="161"/>
      <c r="E34" s="161"/>
      <c r="F34" s="161"/>
      <c r="G34" s="161"/>
    </row>
    <row r="35" spans="1:8" x14ac:dyDescent="0.25">
      <c r="B35" s="161"/>
      <c r="C35" s="161"/>
      <c r="D35" s="161"/>
      <c r="E35" s="161"/>
      <c r="F35" s="161"/>
      <c r="G35" s="161"/>
      <c r="H35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BE57CED5-216B-47A4-A268-A4C29B05F413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3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8" t="s">
        <v>392</v>
      </c>
      <c r="B1" s="179"/>
      <c r="C1" s="179"/>
      <c r="D1" s="179"/>
      <c r="E1" s="179"/>
      <c r="F1" s="179"/>
      <c r="G1" s="179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7" t="s">
        <v>4</v>
      </c>
      <c r="B7" s="175" t="s">
        <v>298</v>
      </c>
      <c r="C7" s="176"/>
      <c r="D7" s="176"/>
      <c r="E7" s="176"/>
      <c r="F7" s="177"/>
      <c r="G7" s="171" t="s">
        <v>395</v>
      </c>
    </row>
    <row r="8" spans="1:7" ht="30" x14ac:dyDescent="0.25">
      <c r="A8" s="16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0"/>
    </row>
    <row r="9" spans="1:7" ht="16.5" customHeight="1" x14ac:dyDescent="0.25">
      <c r="A9" s="26" t="s">
        <v>397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F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>SUM(G20:G26)</f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>+D26-E26</f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0" spans="1:7" x14ac:dyDescent="0.25">
      <c r="A80" s="200" t="s">
        <v>604</v>
      </c>
    </row>
    <row r="81" spans="1:7" x14ac:dyDescent="0.25">
      <c r="A81" t="s">
        <v>605</v>
      </c>
      <c r="B81" s="161"/>
      <c r="C81" s="161"/>
      <c r="D81" s="161"/>
      <c r="E81" s="161"/>
      <c r="F81" s="161"/>
      <c r="G81" s="161"/>
    </row>
    <row r="83" spans="1:7" x14ac:dyDescent="0.25">
      <c r="B83" s="161"/>
      <c r="C83" s="161"/>
      <c r="D83" s="161"/>
      <c r="E83" s="161"/>
      <c r="F83" s="161"/>
      <c r="G83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F802B828-EF96-41F0-BF16-1E47637E40B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2" t="s">
        <v>431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7" t="s">
        <v>433</v>
      </c>
      <c r="B7" s="170" t="s">
        <v>298</v>
      </c>
      <c r="C7" s="170"/>
      <c r="D7" s="170"/>
      <c r="E7" s="170"/>
      <c r="F7" s="170"/>
      <c r="G7" s="170" t="s">
        <v>299</v>
      </c>
    </row>
    <row r="8" spans="1:7" ht="30" x14ac:dyDescent="0.25">
      <c r="A8" s="16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0"/>
    </row>
    <row r="9" spans="1:7" ht="15.75" customHeight="1" x14ac:dyDescent="0.25">
      <c r="A9" s="26" t="s">
        <v>434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435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0</v>
      </c>
      <c r="C33" s="119">
        <f t="shared" ref="C33:G33" si="8">C21+C9</f>
        <v>0</v>
      </c>
      <c r="D33" s="119">
        <f t="shared" si="8"/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A36" s="200" t="s">
        <v>604</v>
      </c>
      <c r="B36" s="161"/>
      <c r="C36" s="161"/>
      <c r="D36" s="161"/>
      <c r="E36" s="161"/>
      <c r="F36" s="161"/>
      <c r="G36" s="161"/>
    </row>
    <row r="37" spans="1:7" x14ac:dyDescent="0.25">
      <c r="A37" t="s">
        <v>605</v>
      </c>
    </row>
    <row r="38" spans="1:7" x14ac:dyDescent="0.25">
      <c r="B38" s="161"/>
      <c r="C38" s="161"/>
      <c r="D38" s="161"/>
      <c r="E38" s="161"/>
      <c r="F38" s="161"/>
      <c r="G38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A6545F23-29CE-48FC-9702-9B55CEF6B63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cp:lastPrinted>2024-03-20T14:35:03Z</cp:lastPrinted>
  <dcterms:created xsi:type="dcterms:W3CDTF">2023-03-16T22:14:51Z</dcterms:created>
  <dcterms:modified xsi:type="dcterms:W3CDTF">2025-01-23T02:26:27Z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