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00D4DF51-80A0-49B1-9F2B-7DF591D6E048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4" i="1"/>
  <c r="F14" i="1"/>
  <c r="E14" i="1"/>
  <c r="D14" i="1"/>
  <c r="C14" i="1"/>
  <c r="I15" i="1" l="1"/>
  <c r="I159" i="1" l="1"/>
  <c r="H159" i="1"/>
  <c r="I158" i="1"/>
  <c r="H158" i="1"/>
  <c r="H157" i="1"/>
  <c r="I157" i="1" s="1"/>
  <c r="I156" i="1"/>
  <c r="H156" i="1"/>
  <c r="I155" i="1"/>
  <c r="H155" i="1"/>
  <c r="H152" i="1" s="1"/>
  <c r="I154" i="1"/>
  <c r="H154" i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I149" i="1" s="1"/>
  <c r="I148" i="1" s="1"/>
  <c r="G148" i="1"/>
  <c r="F148" i="1"/>
  <c r="E148" i="1"/>
  <c r="D148" i="1"/>
  <c r="C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G140" i="1"/>
  <c r="F140" i="1"/>
  <c r="E140" i="1"/>
  <c r="D140" i="1"/>
  <c r="C140" i="1"/>
  <c r="H139" i="1"/>
  <c r="H136" i="1" s="1"/>
  <c r="H138" i="1"/>
  <c r="I138" i="1" s="1"/>
  <c r="H137" i="1"/>
  <c r="I137" i="1" s="1"/>
  <c r="G136" i="1"/>
  <c r="F136" i="1"/>
  <c r="E136" i="1"/>
  <c r="D136" i="1"/>
  <c r="C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I126" i="1" s="1"/>
  <c r="H129" i="1"/>
  <c r="I128" i="1"/>
  <c r="H128" i="1"/>
  <c r="I127" i="1"/>
  <c r="H127" i="1"/>
  <c r="H126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H96" i="1" s="1"/>
  <c r="G96" i="1"/>
  <c r="F96" i="1"/>
  <c r="E96" i="1"/>
  <c r="D96" i="1"/>
  <c r="D87" i="1" s="1"/>
  <c r="C96" i="1"/>
  <c r="I95" i="1"/>
  <c r="H95" i="1"/>
  <c r="I94" i="1"/>
  <c r="H94" i="1"/>
  <c r="I93" i="1"/>
  <c r="H93" i="1"/>
  <c r="I92" i="1"/>
  <c r="H92" i="1"/>
  <c r="I91" i="1"/>
  <c r="I88" i="1" s="1"/>
  <c r="H91" i="1"/>
  <c r="I90" i="1"/>
  <c r="H90" i="1"/>
  <c r="I89" i="1"/>
  <c r="H89" i="1"/>
  <c r="H88" i="1" s="1"/>
  <c r="G88" i="1"/>
  <c r="G87" i="1" s="1"/>
  <c r="F88" i="1"/>
  <c r="E88" i="1"/>
  <c r="D88" i="1"/>
  <c r="C88" i="1"/>
  <c r="C87" i="1" s="1"/>
  <c r="F87" i="1"/>
  <c r="E87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H74" i="1"/>
  <c r="G74" i="1"/>
  <c r="F74" i="1"/>
  <c r="E74" i="1"/>
  <c r="D74" i="1"/>
  <c r="C74" i="1"/>
  <c r="I73" i="1"/>
  <c r="H73" i="1"/>
  <c r="I72" i="1"/>
  <c r="H72" i="1"/>
  <c r="I71" i="1"/>
  <c r="H71" i="1"/>
  <c r="I70" i="1"/>
  <c r="H70" i="1"/>
  <c r="I69" i="1"/>
  <c r="H69" i="1"/>
  <c r="I68" i="1"/>
  <c r="H68" i="1"/>
  <c r="H66" i="1" s="1"/>
  <c r="I67" i="1"/>
  <c r="I66" i="1" s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G52" i="1"/>
  <c r="F52" i="1"/>
  <c r="E52" i="1"/>
  <c r="D52" i="1"/>
  <c r="C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I45" i="1"/>
  <c r="H45" i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G32" i="1"/>
  <c r="F32" i="1"/>
  <c r="E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I24" i="1"/>
  <c r="H24" i="1"/>
  <c r="H23" i="1"/>
  <c r="G22" i="1"/>
  <c r="F22" i="1"/>
  <c r="E22" i="1"/>
  <c r="D22" i="1"/>
  <c r="C22" i="1"/>
  <c r="C1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E13" i="1" l="1"/>
  <c r="I16" i="1"/>
  <c r="I14" i="1" s="1"/>
  <c r="H14" i="1"/>
  <c r="I63" i="1"/>
  <c r="G13" i="1"/>
  <c r="G161" i="1" s="1"/>
  <c r="H42" i="1"/>
  <c r="I42" i="1"/>
  <c r="F13" i="1"/>
  <c r="F161" i="1" s="1"/>
  <c r="H22" i="1"/>
  <c r="I23" i="1"/>
  <c r="I22" i="1" s="1"/>
  <c r="C161" i="1"/>
  <c r="E161" i="1"/>
  <c r="I74" i="1"/>
  <c r="I116" i="1"/>
  <c r="I62" i="1"/>
  <c r="I152" i="1"/>
  <c r="I52" i="1"/>
  <c r="H32" i="1"/>
  <c r="I97" i="1"/>
  <c r="I96" i="1" s="1"/>
  <c r="I139" i="1"/>
  <c r="I136" i="1" s="1"/>
  <c r="D32" i="1"/>
  <c r="D13" i="1" s="1"/>
  <c r="D161" i="1" s="1"/>
  <c r="I33" i="1"/>
  <c r="I32" i="1" s="1"/>
  <c r="H52" i="1"/>
  <c r="H148" i="1"/>
  <c r="H87" i="1" s="1"/>
  <c r="H13" i="1" l="1"/>
  <c r="H161" i="1" s="1"/>
  <c r="I87" i="1"/>
  <c r="I13" i="1"/>
  <c r="I161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<sst xmlns="http://schemas.openxmlformats.org/spreadsheetml/2006/main" count="276" uniqueCount="154">
  <si>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</si>
  <si>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</si>
  <si>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</si>
  <si>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</si>
  <si>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</si>
  <si>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</si>
  <si>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</si>
  <si>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</si>
  <si>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</si>
  <si>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</si>
  <si>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</si>
  <si>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</si>
  <si>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</si>
  <si>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</si>
  <si>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</si>
  <si>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</si>
  <si>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</si>
  <si>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</si>
  <si>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</si>
  <si>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</si>
  <si>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</si>
  <si>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</si>
  <si>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</si>
  <si>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</si>
  <si>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</si>
  <si>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</si>
  <si>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</si>
  <si>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</si>
  <si>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</si>
  <si>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</si>
  <si>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</si>
  <si>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</si>
  <si>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</si>
  <si>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</si>
  <si>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</si>
  <si>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</si>
  <si>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</si>
  <si>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</si>
  <si>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</si>
  <si>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</si>
  <si>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</si>
  <si>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</si>
  <si>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</si>
  <si>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</si>
  <si>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</si>
  <si>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</si>
  <si>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</si>
  <si>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</si>
  <si>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</si>
  <si>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</si>
  <si>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</si>
  <si>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</si>
  <si>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</si>
  <si>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</si>
  <si>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</si>
  <si>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</si>
  <si>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</si>
  <si>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</si>
  <si>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</si>
  <si>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</si>
  <si>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</si>
  <si>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</si>
  <si>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</si>
  <si>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</si>
  <si>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</si>
  <si>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</si>
  <si>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</si>
  <si>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</si>
  <si>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</si>
  <si>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</si>
  <si>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</si>
  <si>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</si>
  <si>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</si>
  <si>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</si>
  <si>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</si>
  <si>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</si>
  <si>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</si>
  <si>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</si>
  <si>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</si>
  <si>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</si>
  <si>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</si>
  <si>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</si>
  <si>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</si>
  <si>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</si>
  <si>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</si>
  <si>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</si>
  <si>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</si>
  <si>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</si>
  <si>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</si>
  <si>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</si>
  <si>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</si>
  <si>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</si>
  <si>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</si>
  <si>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</si>
  <si>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</si>
  <si>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</si>
  <si>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</si>
  <si>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</si>
  <si>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</si>
  <si>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</si>
  <si>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</si>
  <si>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</si>
  <si>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</si>
  <si>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</si>
  <si>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</si>
  <si>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</si>
  <si>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</si>
  <si>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</si>
  <si>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</si>
  <si>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</si>
  <si>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</si>
  <si>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</si>
  <si>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</si>
  <si>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</si>
  <si>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</si>
  <si>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</si>
  <si>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</si>
  <si>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</si>
  <si>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</si>
  <si>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</si>
  <si>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</si>
  <si>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</si>
  <si>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</si>
  <si>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</si>
  <si>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</si>
  <si>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</si>
  <si>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</si>
  <si>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</si>
  <si>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</si>
  <si>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</si>
  <si>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</si>
  <si>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</si>
  <si>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</si>
  <si>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</si>
  <si>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</si>
  <si>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</si>
  <si>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</si>
  <si>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</si>
  <si>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</si>
  <si>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</si>
  <si>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</si>
  <si>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</si>
  <si>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</si>
  <si>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</si>
  <si>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</si>
  <si>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</si>
  <si>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</si>
  <si>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</si>
  <si>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</si>
  <si>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Correspondiente del 01 de Enero al 30 de Septiembre del 2024</t>
  </si>
  <si>
    <t xml:space="preserve"> </t>
  </si>
  <si>
    <t>Fideicomiso Promoción Juvenil 129747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</si>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</sst>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0" borderId="0" xfId="3" applyFont="1" applyAlignment="1" applyProtection="1">
      <alignment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/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151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3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1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D12" s="1" t="s">
        <v>150</v>
      </c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ht="12" x14ac:dyDescent="0.2">
      <c r="C20" s="93" t="s">
        <v>152</v>
      </c>
    </row>
    <row r="21" spans="3:3" ht="12" x14ac:dyDescent="0.2">
      <c r="C21" t="s">
        <v>153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topLeftCell="A161" zoomScaleNormal="100" workbookViewId="0">
      <selection activeCell="B163" sqref="B16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81" t="str">
        <f>B1</f>
        <v>Fideicomiso Promoción Juvenil 129747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Septiembre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0</v>
      </c>
      <c r="D13" s="3">
        <f t="shared" ref="D13:H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>+H14+H22+H32+H42+H52+H62+H66+H74+H78</f>
        <v>0</v>
      </c>
      <c r="I13" s="3">
        <f>+I14+I22+I32+I42+I52+I62+I66+I74+I78</f>
        <v>0</v>
      </c>
    </row>
    <row r="14" spans="1:9" x14ac:dyDescent="0.2">
      <c r="B14" s="17" t="s">
        <v>39</v>
      </c>
      <c r="C14" s="3">
        <f>SUM(C15:C21)</f>
        <v>0</v>
      </c>
      <c r="D14" s="3">
        <f>SUM(D15:D21)</f>
        <v>0</v>
      </c>
      <c r="E14" s="3">
        <f>SUM(E15:E21)</f>
        <v>0</v>
      </c>
      <c r="F14" s="3">
        <f>SUM(F15:F21)</f>
        <v>0</v>
      </c>
      <c r="G14" s="3">
        <f>SUM(G15:G21)</f>
        <v>0</v>
      </c>
      <c r="H14" s="3">
        <f>SUM(H15:H21)</f>
        <v>0</v>
      </c>
      <c r="I14" s="3">
        <f t="shared" ref="D14:I14" si="1">SUM(I15:I21)</f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>SUM(C15:G15)</f>
        <v>0</v>
      </c>
      <c r="I15" s="4">
        <f>+H15-C15</f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2">SUM(C16:G16)</f>
        <v>0</v>
      </c>
      <c r="I16" s="4">
        <f t="shared" ref="I16:I21" si="3">+H16-C16</f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>+H17-C17</f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3">
        <f>SUM(C23:C31)</f>
        <v>0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2"/>
        <v>0</v>
      </c>
      <c r="I23" s="4">
        <f>+H23-C23</f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2"/>
        <v>0</v>
      </c>
      <c r="I24" s="4">
        <f t="shared" ref="I24:I31" si="5">+H24-C24</f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71">
        <v>0</v>
      </c>
      <c r="G25" s="4">
        <v>0</v>
      </c>
      <c r="H25" s="4">
        <f t="shared" si="2"/>
        <v>0</v>
      </c>
      <c r="I25" s="4">
        <f t="shared" si="5"/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 t="shared" si="2"/>
        <v>0</v>
      </c>
      <c r="I26" s="4">
        <f t="shared" si="5"/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2"/>
        <v>0</v>
      </c>
      <c r="I27" s="4">
        <f t="shared" si="5"/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0</v>
      </c>
      <c r="I28" s="4">
        <f t="shared" si="5"/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71">
        <v>0</v>
      </c>
      <c r="H29" s="4">
        <f t="shared" si="2"/>
        <v>0</v>
      </c>
      <c r="I29" s="4">
        <f t="shared" si="5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71">
        <v>0</v>
      </c>
      <c r="G31" s="4">
        <v>0</v>
      </c>
      <c r="H31" s="4">
        <f t="shared" si="2"/>
        <v>0</v>
      </c>
      <c r="I31" s="4">
        <f t="shared" si="5"/>
        <v>0</v>
      </c>
    </row>
    <row r="32" spans="2:9" x14ac:dyDescent="0.2">
      <c r="B32" s="17" t="s">
        <v>57</v>
      </c>
      <c r="C32" s="3">
        <f>SUM(C33:C41)</f>
        <v>0</v>
      </c>
      <c r="D32" s="3">
        <f t="shared" ref="D32:I32" si="6">SUM(D33:D41)</f>
        <v>0</v>
      </c>
      <c r="E32" s="3">
        <f t="shared" si="6"/>
        <v>0</v>
      </c>
      <c r="F32" s="3">
        <f t="shared" si="6"/>
        <v>0</v>
      </c>
      <c r="G32" s="3">
        <f t="shared" si="6"/>
        <v>0</v>
      </c>
      <c r="H32" s="3">
        <f t="shared" si="6"/>
        <v>0</v>
      </c>
      <c r="I32" s="3">
        <f t="shared" si="6"/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f t="shared" si="2"/>
        <v>0</v>
      </c>
      <c r="I33" s="4">
        <f t="shared" ref="I33:I41" si="7">+H33-C33</f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2"/>
        <v>0</v>
      </c>
      <c r="I34" s="4">
        <f t="shared" si="7"/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2"/>
        <v>0</v>
      </c>
      <c r="I35" s="4">
        <f t="shared" si="7"/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2"/>
        <v>0</v>
      </c>
      <c r="I36" s="4">
        <f t="shared" si="7"/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2"/>
        <v>0</v>
      </c>
      <c r="I37" s="4">
        <f t="shared" si="7"/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f t="shared" si="2"/>
        <v>0</v>
      </c>
      <c r="I40" s="4">
        <f t="shared" si="7"/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f t="shared" si="2"/>
        <v>0</v>
      </c>
      <c r="I41" s="4">
        <f t="shared" si="7"/>
        <v>0</v>
      </c>
    </row>
    <row r="42" spans="2:9" x14ac:dyDescent="0.2">
      <c r="B42" s="17" t="s">
        <v>67</v>
      </c>
      <c r="C42" s="3">
        <f>SUM(C43:C51)</f>
        <v>0</v>
      </c>
      <c r="D42" s="3">
        <f t="shared" ref="D42:I42" si="8">SUM(D43:D51)</f>
        <v>0</v>
      </c>
      <c r="E42" s="3">
        <f t="shared" si="8"/>
        <v>0</v>
      </c>
      <c r="F42" s="3">
        <f t="shared" si="8"/>
        <v>0</v>
      </c>
      <c r="G42" s="3">
        <f t="shared" si="8"/>
        <v>0</v>
      </c>
      <c r="H42" s="3">
        <f t="shared" si="8"/>
        <v>0</v>
      </c>
      <c r="I42" s="3">
        <f t="shared" si="8"/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+H43-C43</f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2"/>
        <v>0</v>
      </c>
      <c r="I46" s="4">
        <f t="shared" si="9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</row>
    <row r="52" spans="2:9" x14ac:dyDescent="0.2">
      <c r="B52" s="17" t="s">
        <v>77</v>
      </c>
      <c r="C52" s="3">
        <f>SUM(C53:C61)</f>
        <v>0</v>
      </c>
      <c r="D52" s="3">
        <f t="shared" ref="D52:I52" si="10">SUM(D53:D61)</f>
        <v>0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10"/>
        <v>0</v>
      </c>
      <c r="I52" s="3">
        <f t="shared" si="10"/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 t="shared" si="2"/>
        <v>0</v>
      </c>
      <c r="I53" s="4">
        <f t="shared" ref="I53:I61" si="11">+H53-C53</f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2"/>
        <v>0</v>
      </c>
      <c r="I56" s="4">
        <f t="shared" si="11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2">SUM(D63:D65)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f t="shared" si="12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2"/>
        <v>0</v>
      </c>
      <c r="I63" s="4">
        <f t="shared" ref="I63:I65" si="13">+H63-C63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2"/>
        <v>0</v>
      </c>
      <c r="I64" s="4">
        <f t="shared" si="13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2"/>
        <v>0</v>
      </c>
      <c r="I65" s="4">
        <f t="shared" si="13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2"/>
        <v>0</v>
      </c>
      <c r="I67" s="4">
        <f t="shared" ref="I67:I73" si="15">+H67-C67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"/>
        <v>0</v>
      </c>
      <c r="I68" s="4">
        <f t="shared" si="15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"/>
        <v>0</v>
      </c>
      <c r="I69" s="4">
        <f t="shared" si="15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"/>
        <v>0</v>
      </c>
      <c r="I70" s="4">
        <f t="shared" si="15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"/>
        <v>0</v>
      </c>
      <c r="I71" s="4">
        <f t="shared" si="15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"/>
        <v>0</v>
      </c>
      <c r="I72" s="4">
        <f t="shared" si="15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"/>
        <v>0</v>
      </c>
      <c r="I73" s="4">
        <f t="shared" si="15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16">SUM(D75:D77)</f>
        <v>0</v>
      </c>
      <c r="E74" s="3">
        <f t="shared" si="16"/>
        <v>0</v>
      </c>
      <c r="F74" s="3">
        <f t="shared" si="16"/>
        <v>0</v>
      </c>
      <c r="G74" s="3">
        <f t="shared" si="16"/>
        <v>0</v>
      </c>
      <c r="H74" s="3">
        <f t="shared" si="16"/>
        <v>0</v>
      </c>
      <c r="I74" s="3">
        <f t="shared" si="16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2"/>
        <v>0</v>
      </c>
      <c r="I75" s="4">
        <f t="shared" ref="I75:I77" si="17">+H75-C75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"/>
        <v>0</v>
      </c>
      <c r="I76" s="4">
        <f t="shared" si="17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"/>
        <v>0</v>
      </c>
      <c r="I77" s="4">
        <f t="shared" si="17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I78" si="18">SUM(D79:D85)</f>
        <v>0</v>
      </c>
      <c r="E78" s="3">
        <f t="shared" si="18"/>
        <v>0</v>
      </c>
      <c r="F78" s="3">
        <f t="shared" si="18"/>
        <v>0</v>
      </c>
      <c r="G78" s="3">
        <f t="shared" si="18"/>
        <v>0</v>
      </c>
      <c r="H78" s="3">
        <f t="shared" si="18"/>
        <v>0</v>
      </c>
      <c r="I78" s="3">
        <f t="shared" si="18"/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2"/>
        <v>0</v>
      </c>
      <c r="I79" s="4">
        <f t="shared" ref="I79:I85" si="19">+H79-C79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85" si="20">SUM(C80:G80)</f>
        <v>0</v>
      </c>
      <c r="I80" s="4">
        <f t="shared" si="19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0"/>
        <v>0</v>
      </c>
      <c r="I81" s="4">
        <f t="shared" si="19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0"/>
        <v>0</v>
      </c>
      <c r="I82" s="4">
        <f t="shared" si="19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0"/>
        <v>0</v>
      </c>
      <c r="I83" s="4">
        <f t="shared" si="19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0"/>
        <v>0</v>
      </c>
      <c r="I84" s="4">
        <f t="shared" si="19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0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1">+D88+D96+D106+D116+D126+D136+D140+D148+D152</f>
        <v>0</v>
      </c>
      <c r="E87" s="3">
        <f t="shared" si="21"/>
        <v>0</v>
      </c>
      <c r="F87" s="3">
        <f t="shared" si="21"/>
        <v>0</v>
      </c>
      <c r="G87" s="3">
        <f t="shared" si="21"/>
        <v>0</v>
      </c>
      <c r="H87" s="3">
        <f t="shared" si="21"/>
        <v>0</v>
      </c>
      <c r="I87" s="3">
        <f t="shared" si="21"/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I88" si="22">SUM(D89:D95)</f>
        <v>0</v>
      </c>
      <c r="E88" s="3">
        <f t="shared" si="22"/>
        <v>0</v>
      </c>
      <c r="F88" s="3">
        <f t="shared" si="22"/>
        <v>0</v>
      </c>
      <c r="G88" s="3">
        <f t="shared" si="22"/>
        <v>0</v>
      </c>
      <c r="H88" s="3">
        <f t="shared" si="22"/>
        <v>0</v>
      </c>
      <c r="I88" s="3">
        <f t="shared" si="22"/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3">+H89-C89</f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4">SUM(C90:G90)</f>
        <v>0</v>
      </c>
      <c r="I90" s="4">
        <f t="shared" si="23"/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4"/>
        <v>0</v>
      </c>
      <c r="I91" s="4">
        <f t="shared" si="23"/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4"/>
        <v>0</v>
      </c>
      <c r="I92" s="4">
        <f t="shared" si="23"/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4"/>
        <v>0</v>
      </c>
      <c r="I93" s="4">
        <f t="shared" si="23"/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4"/>
        <v>0</v>
      </c>
      <c r="I94" s="4">
        <f t="shared" si="23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4"/>
        <v>0</v>
      </c>
      <c r="I95" s="4">
        <f t="shared" si="23"/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I96" si="25">SUM(D97:D105)</f>
        <v>0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0</v>
      </c>
      <c r="I96" s="3">
        <f t="shared" si="25"/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6">SUM(C97:G97)</f>
        <v>0</v>
      </c>
      <c r="I97" s="4">
        <f>+H97-C97</f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6"/>
        <v>0</v>
      </c>
      <c r="I98" s="4">
        <f t="shared" ref="I98:I105" si="27">+H98-C98</f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6"/>
        <v>0</v>
      </c>
      <c r="I100" s="4">
        <f t="shared" si="27"/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I106" si="28">SUM(D107:D115)</f>
        <v>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3">
        <f t="shared" si="28"/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29">SUM(C107:G107)</f>
        <v>0</v>
      </c>
      <c r="I107" s="4">
        <f t="shared" ref="I107:I115" si="30">+H107-C107</f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9"/>
        <v>0</v>
      </c>
      <c r="I108" s="4">
        <f t="shared" si="30"/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I116" si="31">SUM(D117:D125)</f>
        <v>0</v>
      </c>
      <c r="E116" s="3">
        <f t="shared" si="31"/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3">
        <f t="shared" si="31"/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2">SUM(C117:G117)</f>
        <v>0</v>
      </c>
      <c r="I117" s="4">
        <f t="shared" ref="I117:I125" si="33">+H117-C117</f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2"/>
        <v>0</v>
      </c>
      <c r="I118" s="4">
        <f t="shared" si="33"/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2"/>
        <v>0</v>
      </c>
      <c r="I119" s="4">
        <f t="shared" si="33"/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2"/>
        <v>0</v>
      </c>
      <c r="I120" s="4">
        <f t="shared" si="33"/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2"/>
        <v>0</v>
      </c>
      <c r="I121" s="4">
        <f t="shared" si="33"/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2"/>
        <v>0</v>
      </c>
      <c r="I122" s="4">
        <f t="shared" si="33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2"/>
        <v>0</v>
      </c>
      <c r="I123" s="4">
        <f t="shared" si="33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2"/>
        <v>0</v>
      </c>
      <c r="I124" s="4">
        <f t="shared" si="33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2"/>
        <v>0</v>
      </c>
      <c r="I125" s="4">
        <f t="shared" si="33"/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5">SUM(C127:G127)</f>
        <v>0</v>
      </c>
      <c r="I127" s="4">
        <f t="shared" ref="I127:I135" si="36">+H127-C127</f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5"/>
        <v>0</v>
      </c>
      <c r="I128" s="4">
        <f t="shared" si="36"/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5"/>
        <v>0</v>
      </c>
      <c r="I129" s="4">
        <f t="shared" si="36"/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5"/>
        <v>0</v>
      </c>
      <c r="I130" s="4">
        <f t="shared" si="36"/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5"/>
        <v>0</v>
      </c>
      <c r="I131" s="4">
        <f t="shared" si="36"/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5"/>
        <v>0</v>
      </c>
      <c r="I132" s="4">
        <f t="shared" si="36"/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5"/>
        <v>0</v>
      </c>
      <c r="I133" s="4">
        <f t="shared" si="36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5"/>
        <v>0</v>
      </c>
      <c r="I134" s="4">
        <f t="shared" si="36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5"/>
        <v>0</v>
      </c>
      <c r="I135" s="4">
        <f t="shared" si="36"/>
        <v>0</v>
      </c>
    </row>
    <row r="136" spans="2:9" x14ac:dyDescent="0.2">
      <c r="B136" s="17" t="s">
        <v>87</v>
      </c>
      <c r="C136" s="3">
        <f>SUM(C137:C139)</f>
        <v>0</v>
      </c>
      <c r="D136" s="3">
        <f t="shared" ref="D136:I136" si="37">SUM(D137:D139)</f>
        <v>0</v>
      </c>
      <c r="E136" s="3">
        <f t="shared" si="37"/>
        <v>0</v>
      </c>
      <c r="F136" s="3">
        <f t="shared" si="37"/>
        <v>0</v>
      </c>
      <c r="G136" s="3">
        <f t="shared" si="37"/>
        <v>0</v>
      </c>
      <c r="H136" s="3">
        <f t="shared" si="37"/>
        <v>0</v>
      </c>
      <c r="I136" s="3">
        <f t="shared" si="37"/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8">SUM(C137:G137)</f>
        <v>0</v>
      </c>
      <c r="I137" s="4">
        <f t="shared" ref="I137:I139" si="39">+H137-C137</f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8"/>
        <v>0</v>
      </c>
      <c r="I138" s="4">
        <f t="shared" si="39"/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8"/>
        <v>0</v>
      </c>
      <c r="I139" s="4">
        <f t="shared" si="39"/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I140" si="40">SUM(D141:D147)</f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1">SUM(C141:G141)</f>
        <v>0</v>
      </c>
      <c r="I141" s="4">
        <f t="shared" ref="I141:I147" si="42">+H141-C141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1"/>
        <v>0</v>
      </c>
      <c r="I142" s="4">
        <f t="shared" si="42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1"/>
        <v>0</v>
      </c>
      <c r="I143" s="4">
        <f t="shared" si="42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1"/>
        <v>0</v>
      </c>
      <c r="I144" s="4">
        <f t="shared" si="42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1"/>
        <v>0</v>
      </c>
      <c r="I145" s="4">
        <f t="shared" si="42"/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1"/>
        <v>0</v>
      </c>
      <c r="I146" s="4">
        <f t="shared" si="42"/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1"/>
        <v>0</v>
      </c>
      <c r="I147" s="4">
        <f t="shared" si="42"/>
        <v>0</v>
      </c>
    </row>
    <row r="148" spans="2:9" x14ac:dyDescent="0.2">
      <c r="B148" s="17" t="s">
        <v>99</v>
      </c>
      <c r="C148" s="3">
        <f>SUM(C149:C151)</f>
        <v>0</v>
      </c>
      <c r="D148" s="3">
        <f t="shared" ref="D148:I148" si="43">SUM(D149:D151)</f>
        <v>0</v>
      </c>
      <c r="E148" s="3">
        <f t="shared" si="43"/>
        <v>0</v>
      </c>
      <c r="F148" s="3">
        <f t="shared" si="43"/>
        <v>0</v>
      </c>
      <c r="G148" s="3">
        <f t="shared" si="43"/>
        <v>0</v>
      </c>
      <c r="H148" s="3">
        <f t="shared" si="43"/>
        <v>0</v>
      </c>
      <c r="I148" s="3">
        <f t="shared" si="43"/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4">SUM(C149:G149)</f>
        <v>0</v>
      </c>
      <c r="I149" s="4">
        <f t="shared" ref="I149:I151" si="45">+H149-C149</f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4"/>
        <v>0</v>
      </c>
      <c r="I150" s="4">
        <f t="shared" si="45"/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4"/>
        <v>0</v>
      </c>
      <c r="I151" s="4">
        <f t="shared" si="45"/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46">SUM(D153:D159)</f>
        <v>0</v>
      </c>
      <c r="E152" s="3">
        <f t="shared" si="46"/>
        <v>0</v>
      </c>
      <c r="F152" s="3">
        <f t="shared" si="46"/>
        <v>0</v>
      </c>
      <c r="G152" s="3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7">SUM(C153:G153)</f>
        <v>0</v>
      </c>
      <c r="I153" s="4">
        <f t="shared" ref="I153:I159" si="48">+H153-C153</f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 t="shared" si="48"/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 t="shared" si="48"/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0</v>
      </c>
      <c r="D161" s="6">
        <f t="shared" ref="D161:I161" si="49">+D87+D13</f>
        <v>0</v>
      </c>
      <c r="E161" s="6">
        <f t="shared" si="49"/>
        <v>0</v>
      </c>
      <c r="F161" s="6">
        <f t="shared" si="49"/>
        <v>0</v>
      </c>
      <c r="G161" s="6">
        <f t="shared" si="49"/>
        <v>0</v>
      </c>
      <c r="H161" s="6">
        <f t="shared" si="49"/>
        <v>0</v>
      </c>
      <c r="I161" s="6">
        <f t="shared" si="49"/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93" t="s">
        <v>152</v>
      </c>
    </row>
    <row r="165" spans="2:9" ht="12" x14ac:dyDescent="0.2">
      <c r="B165" t="s">
        <v>153</v>
      </c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7"/>
  <sheetViews>
    <sheetView showGridLines="0" topLeftCell="A28" workbookViewId="0">
      <selection activeCell="B28" sqref="B2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Fideicomiso Promoción Juvenil 129747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2.5" x14ac:dyDescent="0.2">
      <c r="B9" s="82" t="s">
        <v>116</v>
      </c>
      <c r="C9" s="83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2"/>
      <c r="C10" s="83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6" spans="3:3" ht="12" x14ac:dyDescent="0.2">
      <c r="C36" s="93" t="s">
        <v>152</v>
      </c>
    </row>
    <row r="37" spans="3:3" ht="12" x14ac:dyDescent="0.2">
      <c r="C37" t="s">
        <v>153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8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3:3" ht="12" x14ac:dyDescent="0.2">
      <c r="C17" s="93" t="s">
        <v>152</v>
      </c>
    </row>
    <row r="18" spans="3:3" ht="12" x14ac:dyDescent="0.2">
      <c r="C18" t="s">
        <v>153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6" spans="1:6" ht="12" x14ac:dyDescent="0.2">
      <c r="C16" s="93" t="s">
        <v>152</v>
      </c>
    </row>
    <row r="17" spans="3:3" ht="12" x14ac:dyDescent="0.2">
      <c r="C17" t="s">
        <v>153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Fideicomiso Promoción Juvenil 129747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0" spans="1:6" ht="12" x14ac:dyDescent="0.2">
      <c r="B10" s="93" t="s">
        <v>152</v>
      </c>
      <c r="C10" s="93"/>
    </row>
    <row r="11" spans="1:6" ht="12" x14ac:dyDescent="0.2">
      <c r="B11" t="s">
        <v>153</v>
      </c>
      <c r="C1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2024-10-22T04:51:23Z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