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0797ED3B-8BB6-40E9-A107-2CED7A0440FE}" xr6:coauthVersionLast="36" xr6:coauthVersionMax="47" xr10:uidLastSave="{00000000-0000-0000-0000-000000000000}"/>
  <bookViews>
    <workbookView xWindow="0" yWindow="0" windowWidth="28800" windowHeight="1209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0" i="8"/>
  <c r="G26" i="9"/>
  <c r="G19" i="9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0" i="20"/>
  <c r="D30" i="20"/>
  <c r="E28" i="22"/>
  <c r="E30" i="20"/>
  <c r="F30" i="20"/>
  <c r="G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E29" i="8"/>
  <c r="G28" i="7"/>
  <c r="E59" i="2"/>
  <c r="F47" i="2"/>
  <c r="F59" i="2" s="1"/>
  <c r="C9" i="7"/>
  <c r="E79" i="2"/>
  <c r="E81" i="2" s="1"/>
  <c r="F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C21" i="5"/>
  <c r="C23" i="5" s="1"/>
  <c r="C25" i="5" s="1"/>
  <c r="C33" i="5" s="1"/>
  <c r="G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<sst xmlns="http://schemas.openxmlformats.org/spreadsheetml/2006/main" count="1061" uniqueCount="606">
  <si>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</si>
  <si>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</si>
  <si>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</si>
  <si>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</si>
  <si>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</si>
  <si>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</si>
  <si>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</si>
  <si>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</si>
  <si>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</si>
  <si>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</si>
  <si>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</si>
  <si>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</si>
  <si>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</si>
  <si>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</si>
  <si>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</si>
  <si>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</si>
  <si>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</si>
  <si>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</si>
  <si>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</si>
  <si>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</si>
  <si>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</si>
  <si>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</si>
  <si>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</si>
  <si>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</si>
  <si>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</si>
  <si>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</si>
  <si>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</si>
  <si>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</si>
  <si>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</si>
  <si>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</si>
  <si>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</si>
  <si>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</si>
  <si>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</si>
  <si>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</si>
  <si>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</si>
  <si>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</si>
  <si>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</si>
  <si>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</si>
  <si>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</si>
  <si>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</si>
  <si>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</si>
  <si>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</si>
  <si>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</si>
  <si>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</si>
  <si>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</si>
  <si>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</si>
  <si>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</si>
  <si>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</si>
  <si>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</si>
  <si>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</si>
  <si>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</si>
  <si>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</si>
  <si>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</si>
  <si>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</si>
  <si>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</si>
  <si>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</si>
  <si>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</si>
  <si>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</si>
  <si>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</si>
  <si>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</si>
  <si>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</si>
  <si>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</si>
  <si>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</si>
  <si>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</si>
  <si>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</si>
  <si>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</si>
  <si>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</si>
  <si>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</si>
  <si>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</si>
  <si>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</si>
  <si>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</si>
  <si>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</si>
  <si>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</si>
  <si>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</si>
  <si>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</si>
  <si>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</si>
  <si>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</si>
  <si>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</si>
  <si>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</si>
  <si>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</si>
  <si>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</si>
  <si>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</si>
  <si>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</si>
  <si>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</si>
  <si>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</si>
  <si>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</si>
  <si>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</si>
  <si>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</si>
  <si>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</si>
  <si>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</si>
  <si>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</si>
  <si>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</si>
  <si>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</si>
  <si>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</si>
  <si>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</si>
  <si>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</si>
  <si>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</si>
  <si>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</si>
  <si>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</si>
  <si>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</si>
  <si>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</si>
  <si>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</si>
  <si>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</si>
  <si>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</si>
  <si>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</si>
  <si>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</si>
  <si>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</si>
  <si>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</si>
  <si>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</si>
  <si>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</si>
  <si>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</si>
  <si>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</si>
  <si>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</si>
  <si>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</si>
  <si>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</si>
  <si>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</si>
  <si>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</si>
  <si>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</si>
  <si>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</si>
  <si>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</si>
  <si>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</si>
  <si>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</si>
  <si>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</si>
  <si>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</si>
  <si>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</si>
  <si>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</si>
  <si>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</si>
  <si>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</si>
  <si>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</si>
  <si>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</si>
  <si>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</si>
  <si>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</si>
  <si>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</si>
  <si>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</si>
  <si>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</si>
  <si>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</si>
  <si>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</si>
  <si>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</si>
  <si>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</si>
  <si>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</si>
  <si>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</si>
  <si>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</si>
  <si>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</si>
  <si>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</si>
  <si>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</si>
  <si>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</si>
  <si>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</si>
  <si>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</si>
  <si>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</si>
  <si>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</si>
  <si>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</si>
  <si>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</si>
  <si>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</si>
  <si>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</si>
  <si>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</si>
  <si>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</si>
  <si>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</si>
  <si>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</si>
  <si>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</si>
  <si>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</si>
  <si>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</si>
  <si>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</si>
  <si>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</si>
  <si>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</si>
  <si>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</si>
  <si>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</si>
  <si>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</si>
  <si>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</si>
  <si>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</si>
  <si>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</si>
  <si>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</si>
  <si>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</si>
  <si>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</si>
  <si>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</si>
  <si>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</si>
  <si>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</si>
  <si>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</si>
  <si>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</si>
  <si>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</si>
  <si>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</si>
  <si>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</si>
  <si>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</si>
  <si>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</si>
  <si>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</si>
  <si>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</si>
  <si>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</si>
  <si>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</si>
  <si>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</si>
  <si>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</si>
  <si>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</si>
  <si>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</si>
  <si>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</si>
  <si>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</si>
  <si>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</si>
  <si>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</si>
  <si>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</si>
  <si>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</si>
  <si>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</si>
  <si>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</si>
  <si>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</si>
  <si>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</si>
  <si>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</si>
  <si>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</si>
  <si>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</si>
  <si>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</si>
  <si>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</si>
  <si>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</si>
  <si>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</si>
  <si>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</si>
  <si>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</si>
  <si>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</si>
  <si>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</si>
  <si>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</si>
  <si>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</si>
  <si>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</si>
  <si>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</si>
  <si>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</si>
  <si>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</si>
  <si>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</si>
  <si>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</si>
  <si>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</si>
  <si>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</si>
  <si>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</si>
  <si>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</si>
  <si>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</si>
  <si>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</si>
  <si>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</si>
  <si>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</si>
  <si>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</si>
  <si>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</si>
  <si>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</si>
  <si>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</si>
  <si>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</si>
  <si>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</si>
  <si>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</si>
  <si>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</si>
  <si>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</si>
  <si>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</si>
  <si>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</si>
  <si>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</si>
  <si>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</si>
  <si>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</si>
  <si>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</si>
  <si>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</si>
  <si>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</si>
  <si>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</si>
  <si>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</si>
  <si>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</si>
  <si>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</si>
  <si>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</si>
  <si>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</si>
  <si>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</si>
  <si>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</si>
  <si>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</si>
  <si>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</si>
  <si>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</si>
  <si>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</si>
  <si>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</si>
  <si>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</si>
  <si>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</si>
  <si>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</si>
  <si>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</si>
  <si>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</si>
  <si>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</si>
  <si>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</si>
  <si>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</si>
  <si>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</si>
  <si>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</si>
  <si>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</si>
  <si>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</si>
  <si>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</si>
  <si>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</si>
  <si>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</si>
  <si>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</si>
  <si>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</si>
  <si>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</si>
  <si>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</si>
  <si>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</si>
  <si>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</si>
  <si>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</si>
  <si>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</si>
  <si>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</si>
  <si>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</si>
  <si>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</si>
  <si>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</si>
  <si>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</si>
  <si>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</si>
  <si>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</si>
  <si>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</si>
  <si>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</si>
  <si>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</si>
  <si>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</si>
  <si>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</si>
  <si>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</si>
  <si>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</si>
  <si>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</si>
  <si>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</si>
  <si>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</si>
  <si>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</si>
  <si>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</si>
  <si>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</si>
  <si>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</si>
  <si>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</si>
  <si>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</si>
  <si>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</si>
  <si>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</si>
  <si>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</si>
  <si>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</si>
  <si>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</si>
  <si>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</si>
  <si>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</si>
  <si>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</si>
  <si>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</si>
  <si>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</si>
  <si>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</si>
  <si>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</si>
  <si>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</si>
  <si>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</si>
  <si>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</si>
  <si>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</si>
  <si>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</si>
  <si>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</si>
  <si>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</si>
  <si>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</si>
  <si>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</si>
  <si>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</si>
  <si>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</si>
  <si>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</si>
  <si>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</si>
  <si>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</si>
  <si>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</si>
  <si>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</si>
  <si>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</si>
  <si>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</si>
  <si>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</si>
  <si>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</si>
  <si>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</si>
  <si>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</si>
  <si>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</si>
  <si>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</si>
  <si>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</si>
  <si>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</si>
  <si>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</si>
  <si>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</si>
  <si>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</si>
  <si>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</si>
  <si>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</si>
  <si>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</si>
  <si>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</si>
  <si>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</si>
  <si>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</si>
  <si>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</si>
  <si>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</si>
  <si>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</si>
  <si>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</si>
  <si>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</si>
  <si>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</si>
  <si>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</si>
  <si>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</si>
  <si>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</si>
  <si>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</si>
  <si>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</si>
  <si>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</si>
  <si>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</si>
  <si>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</si>
  <si>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</si>
  <si>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</si>
  <si>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</si>
  <si>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</si>
  <si>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</si>
  <si>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</si>
  <si>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</si>
  <si>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</si>
  <si>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</si>
  <si>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</si>
  <si>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</si>
  <si>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</si>
  <si>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</si>
  <si>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</si>
  <si>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</si>
  <si>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</si>
  <si>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</si>
  <si>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</si>
  <si>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</si>
  <si>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</si>
  <si>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</si>
  <si>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</si>
  <si>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</si>
  <si>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</si>
  <si>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</si>
  <si>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</si>
  <si>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</si>
  <si>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</si>
  <si>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</si>
  <si>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</si>
  <si>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</si>
  <si>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</si>
  <si>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</si>
  <si>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</si>
  <si>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</si>
  <si>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</si>
  <si>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</si>
  <si>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</si>
  <si>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</si>
  <si>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</si>
  <si>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</si>
  <si>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</si>
  <si>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</si>
  <si>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</si>
  <si>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</si>
  <si>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</si>
  <si>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</si>
  <si>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</si>
  <si>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</si>
  <si>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</si>
  <si>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</si>
  <si>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</si>
  <si>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</si>
  <si>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</si>
  <si>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</si>
  <si>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</si>
  <si>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</si>
  <si>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</si>
  <si>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</si>
  <si>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</si>
  <si>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</si>
  <si>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</si>
  <si>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</si>
  <si>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</si>
  <si>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</si>
  <si>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</si>
  <si>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</si>
  <si>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</si>
  <si>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</si>
  <si>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</si>
  <si>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</si>
  <si>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</si>
  <si>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</si>
  <si>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</si>
  <si>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</si>
  <si>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</si>
  <si>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</si>
  <si>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</si>
  <si>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</si>
  <si>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</si>
  <si>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</si>
  <si>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</si>
  <si>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</si>
  <si>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</si>
  <si>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</si>
  <si>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</si>
  <si>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</si>
  <si>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</si>
  <si>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</si>
  <si>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</si>
  <si>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</si>
  <si>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</si>
  <si>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</si>
  <si>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</si>
  <si>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</si>
  <si>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</si>
  <si>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</si>
  <si>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</si>
  <si>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</si>
  <si>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</si>
  <si>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</si>
  <si>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</si>
  <si>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</si>
  <si>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</si>
  <si>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</si>
  <si>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</si>
  <si>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</si>
  <si>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</si>
  <si>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</si>
  <si>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</si>
  <si>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</si>
  <si>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</si>
  <si>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</si>
  <si>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</si>
  <si>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</si>
  <si>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</si>
  <si>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</si>
  <si>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</si>
  <si>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</si>
  <si>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</si>
  <si>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</si>
  <si>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</si>
  <si>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</si>
  <si>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</si>
  <si>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</si>
  <si>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</si>
  <si>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</si>
  <si>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</si>
  <si>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</si>
  <si>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</si>
  <si>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</si>
  <si>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</si>
  <si>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</si>
  <si>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</si>
  <si>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</si>
  <si>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</si>
  <si>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</si>
  <si>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</si>
  <si>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</si>
  <si>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</si>
  <si>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</si>
  <si>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</si>
  <si>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</si>
  <si>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</si>
  <si>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</si>
  <si>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</si>
  <si>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</si>
  <si>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</si>
  <si>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</si>
  <si>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</si>
  <si>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</si>
  <si>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</si>
  <si>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</si>
  <si>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</si>
  <si>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</si>
  <si>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</si>
  <si>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</si>
  <si>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</si>
  <si>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</si>
  <si>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</si>
  <si>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</si>
  <si>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</si>
  <si>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</si>
  <si>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</si>
  <si>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</si>
  <si>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</si>
  <si>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</si>
  <si>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</si>
  <si>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</si>
  <si>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</si>
  <si>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</si>
  <si>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</si>
  <si>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</si>
  <si>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</si>
  <si>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</si>
  <si>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</si>
  <si>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</si>
  <si>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</si>
  <si>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</si>
  <si>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</si>
  <si>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</si>
  <si>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</si>
  <si>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</si>
  <si>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</si>
  <si>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</si>
  <si>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</si>
  <si>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</si>
  <si>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</si>
  <si>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</si>
  <si>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</si>
  <si>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</si>
  <si>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</si>
  <si>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</si>
  <si>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</si>
  <si>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</si>
  <si>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</si>
  <si>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</si>
  <si>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</si>
  <si>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</si>
  <si>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</si>
  <si>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</si>
  <si>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</si>
  <si>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</si>
  <si>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</si>
  <si>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</si>
  <si>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</si>
  <si>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</si>
  <si>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</si>
  <si>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</si>
  <si>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</si>
  <si>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</si>
  <si>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</si>
  <si>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</si>
  <si>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</si>
  <si>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</si>
  <si>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</si>
  <si>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</si>
  <si>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</si>
  <si>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</si>
  <si>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</si>
  <si>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</si>
  <si>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</si>
  <si>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</si>
  <si>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</si>
  <si>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</si>
  <si>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</si>
  <si>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</si>
  <si>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</si>
  <si>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</si>
  <si>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</si>
  <si>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</si>
  <si>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</si>
  <si>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</si>
  <si>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</si>
  <si>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</si>
  <si>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Bajo protesta de decir verdad declaramos que los Estados Financieros y sus notas, son razonablemente correctos y son responsabilidad del emisor.</t>
  </si>
  <si>
    <t>FIDEICOMISO PROMOCIÓN JUVENIL 129747 (a)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</si>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</sst>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6" fillId="0" borderId="0" xfId="2" applyAlignment="1" applyProtection="1">
      <alignment horizontal="left" vertical="top" indent="1"/>
      <protection locked="0"/>
    </xf>
    <xf numFmtId="0" fontId="0" fillId="0" borderId="0" xfId="3" applyFont="1" applyAlignment="1" applyProtection="1">
      <alignment vertical="top"/>
      <protection locked="0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6"/>
  <sheetViews>
    <sheetView showGridLines="0" tabSelected="1" topLeftCell="A28" zoomScale="75" zoomScaleNormal="75" workbookViewId="0">
      <selection activeCell="E85" sqref="E8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4" t="s">
        <v>0</v>
      </c>
      <c r="B1" s="165"/>
      <c r="C1" s="165"/>
      <c r="D1" s="165"/>
      <c r="E1" s="165"/>
      <c r="F1" s="166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604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589</v>
      </c>
      <c r="C6" s="1" t="s">
        <v>590</v>
      </c>
      <c r="D6" s="42" t="s">
        <v>4</v>
      </c>
      <c r="E6" s="41" t="s">
        <v>589</v>
      </c>
      <c r="F6" s="1" t="s">
        <v>590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1731617.21</v>
      </c>
      <c r="C9" s="47">
        <f>SUM(C10:C16)</f>
        <v>1710676.07</v>
      </c>
      <c r="D9" s="46" t="s">
        <v>10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11</v>
      </c>
      <c r="B10" s="47">
        <v>0</v>
      </c>
      <c r="C10" s="47">
        <v>25756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1731617.21</v>
      </c>
      <c r="C13" s="47">
        <v>1684920.07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1692383.54</v>
      </c>
      <c r="C17" s="47">
        <f>SUM(C18:C24)</f>
        <v>1671100.16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1692383.54</v>
      </c>
      <c r="C20" s="47">
        <v>1671100.16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3424000.75</v>
      </c>
      <c r="C47" s="4">
        <f>C9+C17+C25+C31+C37+C38+C41</f>
        <v>3381776.23</v>
      </c>
      <c r="D47" s="2" t="s">
        <v>84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2977559.67</v>
      </c>
      <c r="C53" s="47">
        <v>3190989.97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33635.94</v>
      </c>
      <c r="C54" s="47">
        <v>33635.94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-2967510.58</v>
      </c>
      <c r="C55" s="47">
        <v>-3157031.18</v>
      </c>
      <c r="D55" s="50" t="s">
        <v>98</v>
      </c>
      <c r="E55" s="47">
        <v>1692383.54</v>
      </c>
      <c r="F55" s="47">
        <v>1671000.16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1692383.54</v>
      </c>
      <c r="F57" s="4">
        <f>SUM(F50:F55)</f>
        <v>1671000.16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1692383.54</v>
      </c>
      <c r="F59" s="4">
        <f>F47+F57</f>
        <v>1671000.16</v>
      </c>
    </row>
    <row r="60" spans="1:6" x14ac:dyDescent="0.25">
      <c r="A60" s="3" t="s">
        <v>104</v>
      </c>
      <c r="B60" s="4">
        <f>SUM(B50:B58)</f>
        <v>43685.029999999795</v>
      </c>
      <c r="C60" s="4">
        <f>SUM(C50:C58)</f>
        <v>67594.729999999981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3467685.78</v>
      </c>
      <c r="C62" s="4">
        <f>SUM(C47+C60)</f>
        <v>3449370.96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1775302.24</v>
      </c>
      <c r="F68" s="47">
        <f>SUM(F69:F73)</f>
        <v>1778370.8</v>
      </c>
    </row>
    <row r="69" spans="1:6" x14ac:dyDescent="0.25">
      <c r="A69" s="53"/>
      <c r="B69" s="45"/>
      <c r="C69" s="45"/>
      <c r="D69" s="46" t="s">
        <v>112</v>
      </c>
      <c r="E69" s="47">
        <v>22787.439999999999</v>
      </c>
      <c r="F69" s="47">
        <v>-97166.52</v>
      </c>
    </row>
    <row r="70" spans="1:6" x14ac:dyDescent="0.25">
      <c r="A70" s="53"/>
      <c r="B70" s="45"/>
      <c r="C70" s="45"/>
      <c r="D70" s="46" t="s">
        <v>113</v>
      </c>
      <c r="E70" s="47">
        <v>1752514.8</v>
      </c>
      <c r="F70" s="47">
        <v>1875537.32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1775302.24</v>
      </c>
      <c r="F79" s="4">
        <f>F63+F68+F75</f>
        <v>1778370.8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3467685.7800000003</v>
      </c>
      <c r="F81" s="4">
        <f>F59+F79</f>
        <v>3449370.96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1" t="s">
        <v>600</v>
      </c>
      <c r="E84" s="160"/>
      <c r="F84" s="160"/>
    </row>
    <row r="85" spans="1:6" x14ac:dyDescent="0.25">
      <c r="E85" s="160"/>
      <c r="F85" s="160"/>
    </row>
    <row r="86" spans="1:6" x14ac:dyDescent="0.25">
      <c r="E86" s="160"/>
      <c r="F86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2 B21:C25 B27:C30 B26 B56:C62 E12:F15 E17:F54 E71:F72 E74:F81 C19 B14:C18 E56: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447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448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61" t="s">
        <v>600</v>
      </c>
    </row>
    <row r="40" spans="1:7" x14ac:dyDescent="0.25">
      <c r="A40" s="162" t="s">
        <v>602</v>
      </c>
    </row>
    <row r="41" spans="1:7" x14ac:dyDescent="0.25">
      <c r="A41" s="163" t="s">
        <v>603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466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467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x14ac:dyDescent="0.25">
      <c r="A5" s="176" t="s">
        <v>449</v>
      </c>
      <c r="B5" s="177"/>
      <c r="C5" s="177"/>
      <c r="D5" s="177"/>
      <c r="E5" s="177"/>
      <c r="F5" s="177"/>
      <c r="G5" s="178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61" t="s">
        <v>600</v>
      </c>
    </row>
    <row r="33" spans="1:1" x14ac:dyDescent="0.25">
      <c r="A33" s="162" t="s">
        <v>602</v>
      </c>
    </row>
    <row r="34" spans="1:1" x14ac:dyDescent="0.25">
      <c r="A34" s="163" t="s">
        <v>603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8 C9:G9 C10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482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483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450</v>
      </c>
      <c r="B5" s="7" t="s">
        <v>599</v>
      </c>
      <c r="C5" s="33" t="s">
        <v>598</v>
      </c>
      <c r="D5" s="33" t="s">
        <v>597</v>
      </c>
      <c r="E5" s="33" t="s">
        <v>596</v>
      </c>
      <c r="F5" s="33" t="s">
        <v>595</v>
      </c>
      <c r="G5" s="33" t="s">
        <v>584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587</v>
      </c>
    </row>
    <row r="39" spans="1:7" x14ac:dyDescent="0.25">
      <c r="A39" t="s">
        <v>588</v>
      </c>
    </row>
    <row r="41" spans="1:7" x14ac:dyDescent="0.25">
      <c r="A41" s="161" t="s">
        <v>600</v>
      </c>
    </row>
    <row r="42" spans="1:7" x14ac:dyDescent="0.25">
      <c r="A42" s="162" t="s">
        <v>602</v>
      </c>
    </row>
    <row r="43" spans="1:7" x14ac:dyDescent="0.25">
      <c r="A43" s="163" t="s">
        <v>603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G14:G15 B17:G27 B29:G30 F28: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3" t="s">
        <v>507</v>
      </c>
      <c r="B1" s="165"/>
      <c r="C1" s="165"/>
      <c r="D1" s="165"/>
      <c r="E1" s="165"/>
      <c r="F1" s="165"/>
      <c r="G1" s="166"/>
    </row>
    <row r="2" spans="1:7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6"/>
      <c r="G2" s="187"/>
    </row>
    <row r="3" spans="1:7" x14ac:dyDescent="0.25">
      <c r="A3" s="182" t="s">
        <v>508</v>
      </c>
      <c r="B3" s="183"/>
      <c r="C3" s="183"/>
      <c r="D3" s="183"/>
      <c r="E3" s="183"/>
      <c r="F3" s="183"/>
      <c r="G3" s="184"/>
    </row>
    <row r="4" spans="1:7" x14ac:dyDescent="0.25">
      <c r="A4" s="182" t="s">
        <v>2</v>
      </c>
      <c r="B4" s="183"/>
      <c r="C4" s="183"/>
      <c r="D4" s="183"/>
      <c r="E4" s="183"/>
      <c r="F4" s="183"/>
      <c r="G4" s="184"/>
    </row>
    <row r="5" spans="1:7" ht="30" x14ac:dyDescent="0.25">
      <c r="A5" s="139" t="s">
        <v>450</v>
      </c>
      <c r="B5" s="7" t="s">
        <v>599</v>
      </c>
      <c r="C5" s="33" t="s">
        <v>598</v>
      </c>
      <c r="D5" s="33" t="s">
        <v>597</v>
      </c>
      <c r="E5" s="33" t="s">
        <v>596</v>
      </c>
      <c r="F5" s="33" t="s">
        <v>595</v>
      </c>
      <c r="G5" s="33" t="s">
        <v>584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585</v>
      </c>
    </row>
    <row r="32" spans="1:7" x14ac:dyDescent="0.25">
      <c r="A32" t="s">
        <v>586</v>
      </c>
    </row>
    <row r="34" spans="1:1" x14ac:dyDescent="0.25">
      <c r="A34" s="161" t="s">
        <v>600</v>
      </c>
    </row>
    <row r="35" spans="1:1" x14ac:dyDescent="0.25">
      <c r="A35" s="162" t="s">
        <v>602</v>
      </c>
    </row>
    <row r="36" spans="1:1" x14ac:dyDescent="0.25">
      <c r="A36" s="163" t="s">
        <v>603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1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3" t="s">
        <v>511</v>
      </c>
      <c r="B1" s="165"/>
      <c r="C1" s="165"/>
      <c r="D1" s="165"/>
      <c r="E1" s="165"/>
      <c r="F1" s="165"/>
    </row>
    <row r="2" spans="1:6" x14ac:dyDescent="0.25">
      <c r="A2" s="185" t="str">
        <f>'Formato 1'!A2</f>
        <v>FIDEICOMISO PROMOCIÓN JUVENIL 129747 (a)</v>
      </c>
      <c r="B2" s="186"/>
      <c r="C2" s="186"/>
      <c r="D2" s="186"/>
      <c r="E2" s="186"/>
      <c r="F2" s="187"/>
    </row>
    <row r="3" spans="1:6" x14ac:dyDescent="0.25">
      <c r="A3" s="182" t="s">
        <v>512</v>
      </c>
      <c r="B3" s="183"/>
      <c r="C3" s="183"/>
      <c r="D3" s="183"/>
      <c r="E3" s="183"/>
      <c r="F3" s="184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61" t="s">
        <v>600</v>
      </c>
    </row>
    <row r="70" spans="1:6" x14ac:dyDescent="0.25">
      <c r="A70" s="162" t="s">
        <v>602</v>
      </c>
    </row>
    <row r="71" spans="1:6" x14ac:dyDescent="0.25">
      <c r="A71" s="163" t="s">
        <v>603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0" t="s">
        <v>447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8" t="s">
        <v>450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25">
      <c r="A7" s="189"/>
      <c r="B7" s="70" t="s">
        <v>451</v>
      </c>
      <c r="C7" s="189"/>
      <c r="D7" s="189"/>
      <c r="E7" s="189"/>
      <c r="F7" s="189"/>
      <c r="G7" s="189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2" t="s">
        <v>468</v>
      </c>
      <c r="B6" s="36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25">
      <c r="A7" s="193"/>
      <c r="B7" s="37" t="s">
        <v>451</v>
      </c>
      <c r="C7" s="189"/>
      <c r="D7" s="189"/>
      <c r="E7" s="189"/>
      <c r="F7" s="189"/>
      <c r="G7" s="189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1" t="s">
        <v>482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450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f>+F5+1</f>
        <v>2022</v>
      </c>
    </row>
    <row r="6" spans="1:7" ht="32.25" x14ac:dyDescent="0.25">
      <c r="A6" s="172"/>
      <c r="B6" s="197"/>
      <c r="C6" s="197"/>
      <c r="D6" s="197"/>
      <c r="E6" s="197"/>
      <c r="F6" s="197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4" t="s">
        <v>505</v>
      </c>
      <c r="B39" s="194"/>
      <c r="C39" s="194"/>
      <c r="D39" s="194"/>
      <c r="E39" s="194"/>
      <c r="F39" s="194"/>
      <c r="G39" s="194"/>
    </row>
    <row r="40" spans="1:7" x14ac:dyDescent="0.25">
      <c r="A40" s="194" t="s">
        <v>506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1" t="s">
        <v>507</v>
      </c>
      <c r="B1" s="191"/>
      <c r="C1" s="191"/>
      <c r="D1" s="191"/>
      <c r="E1" s="191"/>
      <c r="F1" s="191"/>
      <c r="G1" s="191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8" t="s">
        <v>468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36">
        <v>2022</v>
      </c>
    </row>
    <row r="6" spans="1:7" ht="48.75" customHeight="1" x14ac:dyDescent="0.25">
      <c r="A6" s="199"/>
      <c r="B6" s="197"/>
      <c r="C6" s="197"/>
      <c r="D6" s="197"/>
      <c r="E6" s="197"/>
      <c r="F6" s="197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4" t="s">
        <v>505</v>
      </c>
      <c r="B32" s="194"/>
      <c r="C32" s="194"/>
      <c r="D32" s="194"/>
      <c r="E32" s="194"/>
      <c r="F32" s="194"/>
      <c r="G32" s="194"/>
    </row>
    <row r="33" spans="1:7" x14ac:dyDescent="0.25">
      <c r="A33" s="194" t="s">
        <v>506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0" t="s">
        <v>511</v>
      </c>
      <c r="B1" s="200"/>
      <c r="C1" s="200"/>
      <c r="D1" s="200"/>
      <c r="E1" s="200"/>
      <c r="F1" s="200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4" t="s">
        <v>122</v>
      </c>
      <c r="B1" s="165"/>
      <c r="C1" s="165"/>
      <c r="D1" s="165"/>
      <c r="E1" s="165"/>
      <c r="F1" s="165"/>
      <c r="G1" s="165"/>
      <c r="H1" s="166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591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1671000.16</v>
      </c>
      <c r="C18" s="108"/>
      <c r="D18" s="108"/>
      <c r="E18" s="108"/>
      <c r="F18" s="4">
        <v>1692383.54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1671000.16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1692383.54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7" t="s">
        <v>151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7" spans="1:8" x14ac:dyDescent="0.25">
      <c r="A47" s="161" t="s">
        <v>600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activeCell="L1" sqref="L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4" t="s">
        <v>162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592</v>
      </c>
      <c r="J6" s="1" t="s">
        <v>593</v>
      </c>
      <c r="K6" s="1" t="s">
        <v>594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1" t="s">
        <v>600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9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4" t="s">
        <v>183</v>
      </c>
      <c r="B1" s="165"/>
      <c r="C1" s="165"/>
      <c r="D1" s="166"/>
    </row>
    <row r="2" spans="1:4" x14ac:dyDescent="0.25">
      <c r="A2" s="110" t="str">
        <f>'Formato 1'!A2</f>
        <v>FIDEICOMISO PROMOCIÓN JUVENIL 129747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189</v>
      </c>
      <c r="B9" s="94">
        <v>0</v>
      </c>
      <c r="C9" s="94">
        <v>0</v>
      </c>
      <c r="D9" s="94">
        <v>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193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61" t="s">
        <v>600</v>
      </c>
    </row>
    <row r="78" spans="1:4" x14ac:dyDescent="0.25">
      <c r="A78" s="162" t="s">
        <v>602</v>
      </c>
    </row>
    <row r="79" spans="1:4" x14ac:dyDescent="0.25">
      <c r="A79" s="163" t="s">
        <v>603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0 B24:D25 B21 D21 B22 D22 B23 D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0"/>
  <sheetViews>
    <sheetView showGridLines="0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4" t="s">
        <v>224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8" t="s">
        <v>226</v>
      </c>
      <c r="B6" s="170" t="s">
        <v>227</v>
      </c>
      <c r="C6" s="170"/>
      <c r="D6" s="170"/>
      <c r="E6" s="170"/>
      <c r="F6" s="170"/>
      <c r="G6" s="170" t="s">
        <v>228</v>
      </c>
    </row>
    <row r="7" spans="1:7" ht="30" x14ac:dyDescent="0.25">
      <c r="A7" s="16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1" t="s">
        <v>600</v>
      </c>
    </row>
    <row r="79" spans="1:7" x14ac:dyDescent="0.25">
      <c r="A79" s="162" t="s">
        <v>602</v>
      </c>
    </row>
    <row r="80" spans="1:7" x14ac:dyDescent="0.25">
      <c r="A80" s="163" t="s">
        <v>603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3" t="s">
        <v>295</v>
      </c>
      <c r="B1" s="165"/>
      <c r="C1" s="165"/>
      <c r="D1" s="165"/>
      <c r="E1" s="165"/>
      <c r="F1" s="165"/>
      <c r="G1" s="166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1" t="s">
        <v>4</v>
      </c>
      <c r="B7" s="171" t="s">
        <v>298</v>
      </c>
      <c r="C7" s="171"/>
      <c r="D7" s="171"/>
      <c r="E7" s="171"/>
      <c r="F7" s="171"/>
      <c r="G7" s="172" t="s">
        <v>299</v>
      </c>
    </row>
    <row r="8" spans="1:7" ht="30" x14ac:dyDescent="0.25">
      <c r="A8" s="17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1"/>
    </row>
    <row r="9" spans="1:7" x14ac:dyDescent="0.25">
      <c r="A9" s="27" t="s">
        <v>304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1" x14ac:dyDescent="0.25">
      <c r="A162" s="161" t="s">
        <v>600</v>
      </c>
    </row>
    <row r="163" spans="1:1" x14ac:dyDescent="0.25">
      <c r="A163" s="162" t="s">
        <v>602</v>
      </c>
    </row>
    <row r="164" spans="1:1" x14ac:dyDescent="0.25">
      <c r="A164" s="163" t="s">
        <v>603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B59:G61 B58:F58 B63:G70 B62:F62 B71:F92 B94:F159 B93:C93 E93:F93 G11:G13 G15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380</v>
      </c>
      <c r="B1" s="174"/>
      <c r="C1" s="174"/>
      <c r="D1" s="174"/>
      <c r="E1" s="174"/>
      <c r="F1" s="174"/>
      <c r="G1" s="175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8" t="s">
        <v>4</v>
      </c>
      <c r="B7" s="170" t="s">
        <v>298</v>
      </c>
      <c r="C7" s="170"/>
      <c r="D7" s="170"/>
      <c r="E7" s="170"/>
      <c r="F7" s="170"/>
      <c r="G7" s="172" t="s">
        <v>299</v>
      </c>
    </row>
    <row r="8" spans="1:7" ht="30" x14ac:dyDescent="0.25">
      <c r="A8" s="16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1"/>
    </row>
    <row r="9" spans="1:7" ht="15.75" customHeight="1" x14ac:dyDescent="0.25">
      <c r="A9" s="26" t="s">
        <v>382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f>+D10-E10</f>
        <v>0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s="161" t="s">
        <v>600</v>
      </c>
    </row>
    <row r="33" spans="1:1" x14ac:dyDescent="0.25">
      <c r="A33" s="162" t="s">
        <v>602</v>
      </c>
    </row>
    <row r="34" spans="1:1" x14ac:dyDescent="0.25">
      <c r="A34" s="163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392</v>
      </c>
      <c r="B1" s="180"/>
      <c r="C1" s="180"/>
      <c r="D1" s="180"/>
      <c r="E1" s="180"/>
      <c r="F1" s="180"/>
      <c r="G1" s="180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8" t="s">
        <v>4</v>
      </c>
      <c r="B7" s="176" t="s">
        <v>298</v>
      </c>
      <c r="C7" s="177"/>
      <c r="D7" s="177"/>
      <c r="E7" s="177"/>
      <c r="F7" s="178"/>
      <c r="G7" s="172" t="s">
        <v>395</v>
      </c>
    </row>
    <row r="8" spans="1:7" ht="30" x14ac:dyDescent="0.25">
      <c r="A8" s="169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1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F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>SUM(G20:G26)</f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>+D26-E26</f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61" t="s">
        <v>600</v>
      </c>
    </row>
    <row r="81" spans="1:1" x14ac:dyDescent="0.25">
      <c r="A81" s="162" t="s">
        <v>602</v>
      </c>
    </row>
    <row r="82" spans="1:1" x14ac:dyDescent="0.25">
      <c r="A82" s="163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7:G77 B25:F25 B19:F19 B20:F20 B21:F21 B22:F22 B23:F23 B24:F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3" t="s">
        <v>431</v>
      </c>
      <c r="B1" s="165"/>
      <c r="C1" s="165"/>
      <c r="D1" s="165"/>
      <c r="E1" s="165"/>
      <c r="F1" s="165"/>
      <c r="G1" s="166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8" t="s">
        <v>433</v>
      </c>
      <c r="B7" s="171" t="s">
        <v>298</v>
      </c>
      <c r="C7" s="171"/>
      <c r="D7" s="171"/>
      <c r="E7" s="171"/>
      <c r="F7" s="171"/>
      <c r="G7" s="171" t="s">
        <v>299</v>
      </c>
    </row>
    <row r="8" spans="1:7" ht="30" x14ac:dyDescent="0.25">
      <c r="A8" s="169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1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s="161" t="s">
        <v>600</v>
      </c>
    </row>
    <row r="37" spans="1:7" x14ac:dyDescent="0.25">
      <c r="A37" s="162" t="s">
        <v>602</v>
      </c>
    </row>
    <row r="38" spans="1:7" x14ac:dyDescent="0.25">
      <c r="A38" s="163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2024-07-19T22:05:55Z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