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FID\1.- 1er trimestre 2024\"/>
    </mc:Choice>
  </mc:AlternateContent>
  <xr:revisionPtr revIDLastSave="0" documentId="13_ncr:1_{D2A3494E-8A14-4E89-A301-C8FC8DEF9811}" xr6:coauthVersionLast="36" xr6:coauthVersionMax="47" xr10:uidLastSave="{00000000-0000-0000-0000-000000000000}"/>
  <bookViews>
    <workbookView xWindow="0" yWindow="0" windowWidth="20490" windowHeight="7410" activeTab="1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7" l="1"/>
  <c r="G10" i="8"/>
  <c r="G26" i="9"/>
  <c r="G19" i="9"/>
  <c r="A2" i="25" l="1"/>
  <c r="G17" i="22"/>
  <c r="F17" i="22"/>
  <c r="E17" i="22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F29" i="19"/>
  <c r="G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C6" i="20"/>
  <c r="B6" i="20"/>
  <c r="A2" i="20"/>
  <c r="G7" i="19"/>
  <c r="F7" i="19"/>
  <c r="E7" i="19"/>
  <c r="D7" i="19"/>
  <c r="C7" i="19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B30" i="20" l="1"/>
  <c r="C30" i="20"/>
  <c r="D30" i="20"/>
  <c r="E28" i="22"/>
  <c r="E30" i="20"/>
  <c r="F30" i="20"/>
  <c r="G28" i="22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F19" i="8"/>
  <c r="F29" i="8" s="1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C60" i="2"/>
  <c r="B60" i="2"/>
  <c r="C41" i="2"/>
  <c r="B41" i="2"/>
  <c r="C38" i="2"/>
  <c r="C9" i="9" l="1"/>
  <c r="E29" i="8"/>
  <c r="G28" i="7"/>
  <c r="E59" i="2"/>
  <c r="F47" i="2"/>
  <c r="F59" i="2" s="1"/>
  <c r="C9" i="7"/>
  <c r="E79" i="2"/>
  <c r="E81" i="2" s="1"/>
  <c r="F81" i="2"/>
  <c r="K20" i="4"/>
  <c r="E20" i="4"/>
  <c r="I20" i="4"/>
  <c r="C43" i="9"/>
  <c r="B43" i="9"/>
  <c r="D9" i="9"/>
  <c r="E9" i="9"/>
  <c r="G9" i="9"/>
  <c r="B9" i="9"/>
  <c r="D43" i="9"/>
  <c r="D77" i="9" s="1"/>
  <c r="E43" i="9"/>
  <c r="E77" i="9" s="1"/>
  <c r="G43" i="9"/>
  <c r="B29" i="8"/>
  <c r="D29" i="8"/>
  <c r="C29" i="8"/>
  <c r="G29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C77" i="9" l="1"/>
  <c r="C21" i="5"/>
  <c r="C23" i="5" s="1"/>
  <c r="C25" i="5" s="1"/>
  <c r="C33" i="5" s="1"/>
  <c r="G77" i="9"/>
  <c r="C159" i="7"/>
  <c r="G9" i="7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<sst xmlns="http://schemas.openxmlformats.org/spreadsheetml/2006/main" count="1061" uniqueCount="606">
  <si>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</si>
  <si>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</si>
  <si>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</si>
  <si>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</si>
  <si>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</si>
  <si>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</si>
  <si>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</si>
  <si>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</si>
  <si>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</si>
  <si>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</si>
  <si>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</si>
  <si>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</si>
  <si>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</si>
  <si>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</si>
  <si>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</si>
  <si>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</si>
  <si>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</si>
  <si>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</si>
  <si>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</si>
  <si>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</si>
  <si>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</si>
  <si>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</si>
  <si>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</si>
  <si>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</si>
  <si>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</si>
  <si>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</si>
  <si>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</si>
  <si>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</si>
  <si>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</si>
  <si>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</si>
  <si>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</si>
  <si>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</si>
  <si>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</si>
  <si>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</si>
  <si>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</si>
  <si>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</si>
  <si>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</si>
  <si>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</si>
  <si>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</si>
  <si>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</si>
  <si>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</si>
  <si>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</si>
  <si>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</si>
  <si>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</si>
  <si>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</si>
  <si>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</si>
  <si>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</si>
  <si>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</si>
  <si>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</si>
  <si>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</si>
  <si>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</si>
  <si>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</si>
  <si>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</si>
  <si>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</si>
  <si>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</si>
  <si>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</si>
  <si>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</si>
  <si>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</si>
  <si>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</si>
  <si>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</si>
  <si>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</si>
  <si>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</si>
  <si>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</si>
  <si>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</si>
  <si>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</si>
  <si>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</si>
  <si>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</si>
  <si>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</si>
  <si>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</si>
  <si>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</si>
  <si>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</si>
  <si>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</si>
  <si>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</si>
  <si>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</si>
  <si>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</si>
  <si>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</si>
  <si>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</si>
  <si>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</si>
  <si>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</si>
  <si>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</si>
  <si>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</si>
  <si>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</si>
  <si>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</si>
  <si>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</si>
  <si>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</si>
  <si>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</si>
  <si>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</si>
  <si>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</si>
  <si>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</si>
  <si>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</si>
  <si>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</si>
  <si>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</si>
  <si>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</si>
  <si>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</si>
  <si>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</si>
  <si>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</si>
  <si>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</si>
  <si>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</si>
  <si>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</si>
  <si>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</si>
  <si>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</si>
  <si>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</si>
  <si>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</si>
  <si>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</si>
  <si>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</si>
  <si>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</si>
  <si>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</si>
  <si>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</si>
  <si>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</si>
  <si>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</si>
  <si>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</si>
  <si>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</si>
  <si>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</si>
  <si>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</si>
  <si>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</si>
  <si>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</si>
  <si>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</si>
  <si>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</si>
  <si>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</si>
  <si>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</si>
  <si>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</si>
  <si>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</si>
  <si>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</si>
  <si>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</si>
  <si>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</si>
  <si>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</si>
  <si>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</si>
  <si>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</si>
  <si>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</si>
  <si>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</si>
  <si>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</si>
  <si>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</si>
  <si>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</si>
  <si>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</si>
  <si>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</si>
  <si>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</si>
  <si>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</si>
  <si>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</si>
  <si>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</si>
  <si>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</si>
  <si>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</si>
  <si>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</si>
  <si>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</si>
  <si>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</si>
  <si>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</si>
  <si>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</si>
  <si>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</si>
  <si>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</si>
  <si>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</si>
  <si>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</si>
  <si>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</si>
  <si>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</si>
  <si>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</si>
  <si>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</si>
  <si>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</si>
  <si>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</si>
  <si>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</si>
  <si>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</si>
  <si>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</si>
  <si>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</si>
  <si>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</si>
  <si>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</si>
  <si>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</si>
  <si>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</si>
  <si>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</si>
  <si>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</si>
  <si>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</si>
  <si>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</si>
  <si>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</si>
  <si>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</si>
  <si>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</si>
  <si>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</si>
  <si>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</si>
  <si>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</si>
  <si>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</si>
  <si>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</si>
  <si>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</si>
  <si>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</si>
  <si>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</si>
  <si>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</si>
  <si>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</si>
  <si>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</si>
  <si>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</si>
  <si>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</si>
  <si>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</si>
  <si>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</si>
  <si>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</si>
  <si>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</si>
  <si>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</si>
  <si>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</si>
  <si>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</si>
  <si>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</si>
  <si>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</si>
  <si>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</si>
  <si>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</si>
  <si>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</si>
  <si>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</si>
  <si>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</si>
  <si>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</si>
  <si>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</si>
  <si>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</si>
  <si>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</si>
  <si>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</si>
  <si>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</si>
  <si>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</si>
  <si>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</si>
  <si>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</si>
  <si>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</si>
  <si>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</si>
  <si>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</si>
  <si>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</si>
  <si>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</si>
  <si>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</si>
  <si>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</si>
  <si>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</si>
  <si>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</si>
  <si>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</si>
  <si>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</si>
  <si>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</si>
  <si>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</si>
  <si>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</si>
  <si>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</si>
  <si>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</si>
  <si>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</si>
  <si>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</si>
  <si>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</si>
  <si>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</si>
  <si>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</si>
  <si>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</si>
  <si>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</si>
  <si>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</si>
  <si>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</si>
  <si>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</si>
  <si>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</si>
  <si>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</si>
  <si>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</si>
  <si>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</si>
  <si>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</si>
  <si>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</si>
  <si>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</si>
  <si>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</si>
  <si>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</si>
  <si>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</si>
  <si>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</si>
  <si>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</si>
  <si>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</si>
  <si>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</si>
  <si>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</si>
  <si>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</si>
  <si>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</si>
  <si>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</si>
  <si>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</si>
  <si>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</si>
  <si>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</si>
  <si>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</si>
  <si>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</si>
  <si>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</si>
  <si>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</si>
  <si>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</si>
  <si>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</si>
  <si>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</si>
  <si>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</si>
  <si>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</si>
  <si>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</si>
  <si>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</si>
  <si>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</si>
  <si>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</si>
  <si>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</si>
  <si>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</si>
  <si>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</si>
  <si>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</si>
  <si>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</si>
  <si>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</si>
  <si>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</si>
  <si>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</si>
  <si>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</si>
  <si>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</si>
  <si>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</si>
  <si>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</si>
  <si>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</si>
  <si>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</si>
  <si>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</si>
  <si>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</si>
  <si>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</si>
  <si>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</si>
  <si>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</si>
  <si>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</si>
  <si>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</si>
  <si>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</si>
  <si>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</si>
  <si>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</si>
  <si>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</si>
  <si>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</si>
  <si>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</si>
  <si>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</si>
  <si>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</si>
  <si>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</si>
  <si>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</si>
  <si>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</si>
  <si>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</si>
  <si>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</si>
  <si>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</si>
  <si>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</si>
  <si>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</si>
  <si>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</si>
  <si>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</si>
  <si>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</si>
  <si>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</si>
  <si>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</si>
  <si>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</si>
  <si>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</si>
  <si>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</si>
  <si>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</si>
  <si>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</si>
  <si>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</si>
  <si>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</si>
  <si>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</si>
  <si>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</si>
  <si>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</si>
  <si>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</si>
  <si>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</si>
  <si>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</si>
  <si>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</si>
  <si>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</si>
  <si>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</si>
  <si>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</si>
  <si>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</si>
  <si>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</si>
  <si>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</si>
  <si>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</si>
  <si>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</si>
  <si>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</si>
  <si>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</si>
  <si>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</si>
  <si>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</si>
  <si>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</si>
  <si>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</si>
  <si>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</si>
  <si>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</si>
  <si>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</si>
  <si>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</si>
  <si>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</si>
  <si>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</si>
  <si>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</si>
  <si>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</si>
  <si>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</si>
  <si>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</si>
  <si>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</si>
  <si>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</si>
  <si>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</si>
  <si>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</si>
  <si>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</si>
  <si>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</si>
  <si>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</si>
  <si>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</si>
  <si>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</si>
  <si>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</si>
  <si>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</si>
  <si>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</si>
  <si>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</si>
  <si>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</si>
  <si>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</si>
  <si>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</si>
  <si>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</si>
  <si>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</si>
  <si>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</si>
  <si>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</si>
  <si>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</si>
  <si>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</si>
  <si>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</si>
  <si>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</si>
  <si>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</si>
  <si>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</si>
  <si>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</si>
  <si>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</si>
  <si>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</si>
  <si>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</si>
  <si>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</si>
  <si>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</si>
  <si>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</si>
  <si>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</si>
  <si>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</si>
  <si>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</si>
  <si>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</si>
  <si>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</si>
  <si>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</si>
  <si>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</si>
  <si>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</si>
  <si>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</si>
  <si>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</si>
  <si>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</si>
  <si>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</si>
  <si>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</si>
  <si>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</si>
  <si>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</si>
  <si>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</si>
  <si>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</si>
  <si>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</si>
  <si>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</si>
  <si>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</si>
  <si>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</si>
  <si>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</si>
  <si>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</si>
  <si>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</si>
  <si>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</si>
  <si>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</si>
  <si>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</si>
  <si>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</si>
  <si>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</si>
  <si>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</si>
  <si>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</si>
  <si>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</si>
  <si>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</si>
  <si>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</si>
  <si>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</si>
  <si>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</si>
  <si>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</si>
  <si>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</si>
  <si>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</si>
  <si>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</si>
  <si>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</si>
  <si>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</si>
  <si>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</si>
  <si>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</si>
  <si>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</si>
  <si>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</si>
  <si>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</si>
  <si>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</si>
  <si>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</si>
  <si>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</si>
  <si>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</si>
  <si>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</si>
  <si>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</si>
  <si>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</si>
  <si>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</si>
  <si>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</si>
  <si>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</si>
  <si>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</si>
  <si>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</si>
  <si>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</si>
  <si>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</si>
  <si>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</si>
  <si>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</si>
  <si>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</si>
  <si>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</si>
  <si>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</si>
  <si>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</si>
  <si>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</si>
  <si>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</si>
  <si>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</si>
  <si>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</si>
  <si>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</si>
  <si>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</si>
  <si>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</si>
  <si>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</si>
  <si>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</si>
  <si>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</si>
  <si>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</si>
  <si>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</si>
  <si>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</si>
  <si>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</si>
  <si>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</si>
  <si>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</si>
  <si>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</si>
  <si>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</si>
  <si>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</si>
  <si>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</si>
  <si>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</si>
  <si>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</si>
  <si>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</si>
  <si>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</si>
  <si>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</si>
  <si>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</si>
  <si>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</si>
  <si>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</si>
  <si>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</si>
  <si>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</si>
  <si>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</si>
  <si>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</si>
  <si>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</si>
  <si>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</si>
  <si>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</si>
  <si>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</si>
  <si>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</si>
  <si>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</si>
  <si>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</si>
  <si>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</si>
  <si>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</si>
  <si>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</si>
  <si>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</si>
  <si>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</si>
  <si>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</si>
  <si>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</si>
  <si>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</si>
  <si>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</si>
  <si>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</si>
  <si>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</si>
  <si>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</si>
  <si>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</si>
  <si>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</si>
  <si>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</si>
  <si>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</si>
  <si>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</si>
  <si>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</si>
  <si>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</si>
  <si>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</si>
  <si>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</si>
  <si>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</si>
  <si>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</si>
  <si>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</si>
  <si>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</si>
  <si>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</si>
  <si>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</si>
  <si>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</si>
  <si>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</si>
  <si>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</si>
  <si>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</si>
  <si>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</si>
  <si>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</si>
  <si>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</si>
  <si>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</si>
  <si>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</si>
  <si>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</si>
  <si>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</si>
  <si>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</si>
  <si>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</si>
  <si>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</si>
  <si>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</si>
  <si>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</si>
  <si>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</si>
  <si>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</si>
  <si>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</si>
  <si>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</si>
  <si>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</si>
  <si>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</si>
  <si>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</si>
  <si>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</si>
  <si>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</si>
  <si>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</si>
  <si>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</si>
  <si>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</si>
  <si>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</si>
  <si>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</si>
  <si>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</si>
  <si>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</si>
  <si>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</si>
  <si>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</si>
  <si>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</si>
  <si>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</si>
  <si>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</si>
  <si>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</si>
  <si>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</si>
  <si>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</si>
  <si>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</si>
  <si>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</si>
  <si>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</si>
  <si>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</si>
  <si>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</si>
  <si>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</si>
  <si>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</si>
  <si>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</si>
  <si>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</si>
  <si>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</si>
  <si>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</si>
  <si>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</si>
  <si>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</si>
  <si>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</si>
  <si>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</si>
  <si>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</si>
  <si>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</si>
  <si>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</si>
  <si>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</si>
  <si>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</si>
  <si>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</si>
  <si>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</si>
  <si>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</si>
  <si>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</si>
  <si>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</si>
  <si>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</si>
  <si>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</si>
  <si>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</si>
  <si>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</si>
  <si>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</si>
  <si>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</si>
  <si>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</si>
  <si>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</si>
  <si>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</si>
  <si>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</si>
  <si>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</si>
  <si>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</si>
  <si>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</si>
  <si>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</si>
  <si>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Al 31 de Diciembre de 2023 y al 31 de Marzo de 2024 (b)</t>
  </si>
  <si>
    <t>Del 1 de Enero al 31 de Marzo de 2024 (b)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</si>
  <si>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</si>
  <si>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</si>
  <si>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</si>
  <si>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r>
      <t xml:space="preserve">Año 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</si>
  <si>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</si>
  <si>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</si>
  <si>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</si>
  <si>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</si>
  <si>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Bajo protesta de decir verdad declaramos que los Estados Financieros y sus notas, son razonablemente correctos y son responsabilidad del emisor.</t>
  </si>
  <si>
    <t>FIDEICOMISO PROMOCIÓN JUVENIL 129747 (a)</t>
  </si>
  <si>
    <t>Nada que manifestrar</t>
  </si>
  <si>
    <t>El motivo por el que no se reporta información en Fideicomiso Promoción Juvenil 129747 es debido a que se encuentra en proceso de extinción y sin operación alguna al día de hoy.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</si>
</sst>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201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" fontId="0" fillId="0" borderId="0" xfId="0" applyNumberFormat="1"/>
    <xf numFmtId="0" fontId="6" fillId="0" borderId="0" xfId="2" applyAlignment="1" applyProtection="1">
      <alignment horizontal="left" vertical="top" indent="1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0" xfId="3" applyFont="1" applyAlignment="1" applyProtection="1">
      <alignment vertical="top"/>
      <protection locked="0"/>
    </xf>
    <xf numFmtId="0" fontId="0" fillId="0" borderId="0" xfId="0" applyFont="1"/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6"/>
  <sheetViews>
    <sheetView showGridLines="0" zoomScale="75" zoomScaleNormal="75" workbookViewId="0">
      <selection sqref="A1:F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2" t="s">
        <v>0</v>
      </c>
      <c r="B1" s="163"/>
      <c r="C1" s="163"/>
      <c r="D1" s="163"/>
      <c r="E1" s="163"/>
      <c r="F1" s="164"/>
    </row>
    <row r="2" spans="1:6" ht="15" customHeight="1" x14ac:dyDescent="0.25">
      <c r="A2" s="110" t="s">
        <v>603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592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589</v>
      </c>
      <c r="C6" s="1" t="s">
        <v>590</v>
      </c>
      <c r="D6" s="42" t="s">
        <v>4</v>
      </c>
      <c r="E6" s="41" t="s">
        <v>589</v>
      </c>
      <c r="F6" s="1" t="s">
        <v>590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1710676.07</v>
      </c>
      <c r="C9" s="47">
        <f>SUM(C10:C16)</f>
        <v>1710676.07</v>
      </c>
      <c r="D9" s="46" t="s">
        <v>10</v>
      </c>
      <c r="E9" s="47">
        <f>SUM(E10:E18)</f>
        <v>0</v>
      </c>
      <c r="F9" s="47">
        <f>SUM(F10:F18)</f>
        <v>0</v>
      </c>
    </row>
    <row r="10" spans="1:6" x14ac:dyDescent="0.25">
      <c r="A10" s="48" t="s">
        <v>11</v>
      </c>
      <c r="B10" s="47">
        <v>25756</v>
      </c>
      <c r="C10" s="47">
        <v>25756</v>
      </c>
      <c r="D10" s="48" t="s">
        <v>12</v>
      </c>
      <c r="E10" s="47">
        <v>0</v>
      </c>
      <c r="F10" s="47">
        <v>0</v>
      </c>
    </row>
    <row r="11" spans="1:6" x14ac:dyDescent="0.25">
      <c r="A11" s="48" t="s">
        <v>13</v>
      </c>
      <c r="B11" s="47">
        <v>0</v>
      </c>
      <c r="C11" s="47">
        <v>0</v>
      </c>
      <c r="D11" s="48" t="s">
        <v>14</v>
      </c>
      <c r="E11" s="47">
        <v>0</v>
      </c>
      <c r="F11" s="47">
        <v>0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25">
      <c r="A13" s="48" t="s">
        <v>17</v>
      </c>
      <c r="B13" s="47">
        <v>1684920.07</v>
      </c>
      <c r="C13" s="47">
        <v>1684920.07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47">
        <v>0</v>
      </c>
      <c r="F15" s="47">
        <v>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47">
        <v>0</v>
      </c>
      <c r="F16" s="47">
        <v>0</v>
      </c>
    </row>
    <row r="17" spans="1:6" x14ac:dyDescent="0.25">
      <c r="A17" s="46" t="s">
        <v>25</v>
      </c>
      <c r="B17" s="47">
        <f>SUM(B18:B24)</f>
        <v>1671100.16</v>
      </c>
      <c r="C17" s="47">
        <f>SUM(C18:C24)</f>
        <v>1671100.16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47">
        <v>0</v>
      </c>
      <c r="F18" s="47">
        <v>0</v>
      </c>
    </row>
    <row r="19" spans="1:6" x14ac:dyDescent="0.25">
      <c r="A19" s="48" t="s">
        <v>29</v>
      </c>
      <c r="B19" s="47">
        <v>0</v>
      </c>
      <c r="C19" s="47">
        <v>0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47">
        <v>1671100.16</v>
      </c>
      <c r="C20" s="47">
        <v>1671100.16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0</v>
      </c>
      <c r="C22" s="47">
        <v>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47">
        <v>0</v>
      </c>
      <c r="C24" s="47">
        <v>0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0</v>
      </c>
      <c r="C25" s="47">
        <f>SUM(C26:C30)</f>
        <v>0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3381776.23</v>
      </c>
      <c r="C47" s="4">
        <f>C9+C17+C25+C31+C37+C38+C41</f>
        <v>3381776.23</v>
      </c>
      <c r="D47" s="2" t="s">
        <v>84</v>
      </c>
      <c r="E47" s="4">
        <f>E9+E19+E23+E26+E27+E31+E38+E42</f>
        <v>0</v>
      </c>
      <c r="F47" s="4">
        <f>F9+F19+F23+F26+F27+F31+F38+F42</f>
        <v>0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47">
        <v>0</v>
      </c>
      <c r="C52" s="47">
        <v>0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47">
        <v>3190989.97</v>
      </c>
      <c r="C53" s="47">
        <v>3190989.97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47">
        <v>33635.94</v>
      </c>
      <c r="C54" s="47">
        <v>33635.94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47">
        <v>-3168985.78</v>
      </c>
      <c r="C55" s="47">
        <v>-3157031.18</v>
      </c>
      <c r="D55" s="50" t="s">
        <v>98</v>
      </c>
      <c r="E55" s="47">
        <v>1671000.16</v>
      </c>
      <c r="F55" s="47">
        <v>1671000.16</v>
      </c>
    </row>
    <row r="56" spans="1:6" x14ac:dyDescent="0.25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1671000.16</v>
      </c>
      <c r="F57" s="4">
        <f>SUM(F50:F55)</f>
        <v>1671000.16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1671000.16</v>
      </c>
      <c r="F59" s="4">
        <f>F47+F57</f>
        <v>1671000.16</v>
      </c>
    </row>
    <row r="60" spans="1:6" x14ac:dyDescent="0.25">
      <c r="A60" s="3" t="s">
        <v>104</v>
      </c>
      <c r="B60" s="4">
        <f>SUM(B50:B58)</f>
        <v>55640.130000000354</v>
      </c>
      <c r="C60" s="4">
        <f>SUM(C50:C58)</f>
        <v>67594.729999999981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3437416.3600000003</v>
      </c>
      <c r="C62" s="4">
        <f>SUM(C47+C60)</f>
        <v>3449370.96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0</v>
      </c>
      <c r="F63" s="47">
        <f>SUM(F64:F66)</f>
        <v>0</v>
      </c>
    </row>
    <row r="64" spans="1:6" x14ac:dyDescent="0.25">
      <c r="A64" s="45"/>
      <c r="B64" s="45"/>
      <c r="C64" s="45"/>
      <c r="D64" s="46" t="s">
        <v>108</v>
      </c>
      <c r="E64" s="47">
        <v>0</v>
      </c>
      <c r="F64" s="47">
        <v>0</v>
      </c>
    </row>
    <row r="65" spans="1:6" x14ac:dyDescent="0.25">
      <c r="A65" s="45"/>
      <c r="B65" s="45"/>
      <c r="C65" s="45"/>
      <c r="D65" s="50" t="s">
        <v>109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1766416.2</v>
      </c>
      <c r="F68" s="47">
        <f>SUM(F69:F73)</f>
        <v>1778370.8</v>
      </c>
    </row>
    <row r="69" spans="1:6" x14ac:dyDescent="0.25">
      <c r="A69" s="53"/>
      <c r="B69" s="45"/>
      <c r="C69" s="45"/>
      <c r="D69" s="46" t="s">
        <v>112</v>
      </c>
      <c r="E69" s="47">
        <v>-11954.6</v>
      </c>
      <c r="F69" s="47">
        <v>-97166.52</v>
      </c>
    </row>
    <row r="70" spans="1:6" x14ac:dyDescent="0.25">
      <c r="A70" s="53"/>
      <c r="B70" s="45"/>
      <c r="C70" s="45"/>
      <c r="D70" s="46" t="s">
        <v>113</v>
      </c>
      <c r="E70" s="47">
        <v>1778370.8</v>
      </c>
      <c r="F70" s="47">
        <v>1875537.32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1766416.2</v>
      </c>
      <c r="F79" s="4">
        <f>F63+F68+F75</f>
        <v>1778370.8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3437416.36</v>
      </c>
      <c r="F81" s="4">
        <f>F59+F79</f>
        <v>3449370.96</v>
      </c>
    </row>
    <row r="82" spans="1:6" x14ac:dyDescent="0.25">
      <c r="A82" s="54"/>
      <c r="B82" s="55"/>
      <c r="C82" s="55"/>
      <c r="D82" s="55"/>
      <c r="E82" s="56"/>
      <c r="F82" s="56"/>
    </row>
    <row r="84" spans="1:6" x14ac:dyDescent="0.25">
      <c r="A84" s="161" t="s">
        <v>602</v>
      </c>
      <c r="E84" s="160"/>
      <c r="F84" s="160"/>
    </row>
    <row r="85" spans="1:6" x14ac:dyDescent="0.25">
      <c r="E85" s="160"/>
      <c r="F85" s="160"/>
    </row>
    <row r="86" spans="1:6" x14ac:dyDescent="0.25">
      <c r="E86" s="160"/>
      <c r="F86" s="160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52 B32:C46 B47 B12:C12 B21:C25 B27:C30 B26 B56:C62 E12:F15 E17:F54 E71:F72 E74:F81 C19 B14:C18 E56:F68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41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1" t="s">
        <v>447</v>
      </c>
      <c r="B1" s="163"/>
      <c r="C1" s="163"/>
      <c r="D1" s="163"/>
      <c r="E1" s="163"/>
      <c r="F1" s="163"/>
      <c r="G1" s="164"/>
    </row>
    <row r="2" spans="1:7" x14ac:dyDescent="0.25">
      <c r="A2" s="183" t="str">
        <f>'Formato 1'!A2</f>
        <v>FIDEICOMISO PROMOCIÓN JUVENIL 129747 (a)</v>
      </c>
      <c r="B2" s="184"/>
      <c r="C2" s="184"/>
      <c r="D2" s="184"/>
      <c r="E2" s="184"/>
      <c r="F2" s="184"/>
      <c r="G2" s="185"/>
    </row>
    <row r="3" spans="1:7" x14ac:dyDescent="0.25">
      <c r="A3" s="180" t="s">
        <v>448</v>
      </c>
      <c r="B3" s="181"/>
      <c r="C3" s="181"/>
      <c r="D3" s="181"/>
      <c r="E3" s="181"/>
      <c r="F3" s="181"/>
      <c r="G3" s="182"/>
    </row>
    <row r="4" spans="1:7" x14ac:dyDescent="0.25">
      <c r="A4" s="180" t="s">
        <v>2</v>
      </c>
      <c r="B4" s="181"/>
      <c r="C4" s="181"/>
      <c r="D4" s="181"/>
      <c r="E4" s="181"/>
      <c r="F4" s="181"/>
      <c r="G4" s="182"/>
    </row>
    <row r="5" spans="1:7" x14ac:dyDescent="0.25">
      <c r="A5" s="174" t="s">
        <v>449</v>
      </c>
      <c r="B5" s="175"/>
      <c r="C5" s="175"/>
      <c r="D5" s="175"/>
      <c r="E5" s="175"/>
      <c r="F5" s="175"/>
      <c r="G5" s="176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563</v>
      </c>
      <c r="B7" s="119">
        <f>SUM(B8:B19)</f>
        <v>0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566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569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570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578</v>
      </c>
      <c r="B20" s="75"/>
      <c r="C20" s="75"/>
      <c r="D20" s="75"/>
      <c r="E20" s="75"/>
      <c r="F20" s="75"/>
      <c r="G20" s="75"/>
    </row>
    <row r="21" spans="1:7" x14ac:dyDescent="0.25">
      <c r="A21" s="3" t="s">
        <v>571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578</v>
      </c>
      <c r="B27" s="76"/>
      <c r="C27" s="76"/>
      <c r="D27" s="76"/>
      <c r="E27" s="76"/>
      <c r="F27" s="76"/>
      <c r="G27" s="76"/>
    </row>
    <row r="28" spans="1:7" x14ac:dyDescent="0.25">
      <c r="A28" s="3" t="s">
        <v>575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576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578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577</v>
      </c>
      <c r="B31" s="119">
        <f>B21+B7+B28</f>
        <v>0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  <row r="39" spans="1:7" x14ac:dyDescent="0.25">
      <c r="A39" s="161" t="s">
        <v>602</v>
      </c>
    </row>
    <row r="40" spans="1:7" x14ac:dyDescent="0.25">
      <c r="A40" s="199" t="s">
        <v>604</v>
      </c>
    </row>
    <row r="41" spans="1:7" x14ac:dyDescent="0.25">
      <c r="A41" s="200" t="s">
        <v>605</v>
      </c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18:G31 C17:G17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4"/>
  <sheetViews>
    <sheetView showGridLines="0" zoomScale="75" zoomScaleNormal="75" workbookViewId="0">
      <selection activeCell="D8" sqref="D8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1" t="s">
        <v>466</v>
      </c>
      <c r="B1" s="163"/>
      <c r="C1" s="163"/>
      <c r="D1" s="163"/>
      <c r="E1" s="163"/>
      <c r="F1" s="163"/>
      <c r="G1" s="164"/>
    </row>
    <row r="2" spans="1:7" x14ac:dyDescent="0.25">
      <c r="A2" s="183" t="str">
        <f>'Formato 1'!A2</f>
        <v>FIDEICOMISO PROMOCIÓN JUVENIL 129747 (a)</v>
      </c>
      <c r="B2" s="184"/>
      <c r="C2" s="184"/>
      <c r="D2" s="184"/>
      <c r="E2" s="184"/>
      <c r="F2" s="184"/>
      <c r="G2" s="185"/>
    </row>
    <row r="3" spans="1:7" x14ac:dyDescent="0.25">
      <c r="A3" s="180" t="s">
        <v>467</v>
      </c>
      <c r="B3" s="181"/>
      <c r="C3" s="181"/>
      <c r="D3" s="181"/>
      <c r="E3" s="181"/>
      <c r="F3" s="181"/>
      <c r="G3" s="182"/>
    </row>
    <row r="4" spans="1:7" x14ac:dyDescent="0.25">
      <c r="A4" s="180" t="s">
        <v>2</v>
      </c>
      <c r="B4" s="181"/>
      <c r="C4" s="181"/>
      <c r="D4" s="181"/>
      <c r="E4" s="181"/>
      <c r="F4" s="181"/>
      <c r="G4" s="182"/>
    </row>
    <row r="5" spans="1:7" x14ac:dyDescent="0.25">
      <c r="A5" s="174" t="s">
        <v>449</v>
      </c>
      <c r="B5" s="175"/>
      <c r="C5" s="175"/>
      <c r="D5" s="175"/>
      <c r="E5" s="175"/>
      <c r="F5" s="175"/>
      <c r="G5" s="176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469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581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582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472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473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583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581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578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0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2" spans="1:7" x14ac:dyDescent="0.25">
      <c r="A32" s="161" t="s">
        <v>602</v>
      </c>
    </row>
    <row r="33" spans="1:1" x14ac:dyDescent="0.25">
      <c r="A33" s="199" t="s">
        <v>604</v>
      </c>
    </row>
    <row r="34" spans="1:1" x14ac:dyDescent="0.25">
      <c r="A34" s="200" t="s">
        <v>605</v>
      </c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1:G16 C8:G8 C9:G9 C10:G10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43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1" t="s">
        <v>482</v>
      </c>
      <c r="B1" s="163"/>
      <c r="C1" s="163"/>
      <c r="D1" s="163"/>
      <c r="E1" s="163"/>
      <c r="F1" s="163"/>
      <c r="G1" s="164"/>
    </row>
    <row r="2" spans="1:7" x14ac:dyDescent="0.25">
      <c r="A2" s="183" t="str">
        <f>'Formato 1'!A2</f>
        <v>FIDEICOMISO PROMOCIÓN JUVENIL 129747 (a)</v>
      </c>
      <c r="B2" s="184"/>
      <c r="C2" s="184"/>
      <c r="D2" s="184"/>
      <c r="E2" s="184"/>
      <c r="F2" s="184"/>
      <c r="G2" s="185"/>
    </row>
    <row r="3" spans="1:7" x14ac:dyDescent="0.25">
      <c r="A3" s="180" t="s">
        <v>483</v>
      </c>
      <c r="B3" s="181"/>
      <c r="C3" s="181"/>
      <c r="D3" s="181"/>
      <c r="E3" s="181"/>
      <c r="F3" s="181"/>
      <c r="G3" s="182"/>
    </row>
    <row r="4" spans="1:7" x14ac:dyDescent="0.25">
      <c r="A4" s="180" t="s">
        <v>2</v>
      </c>
      <c r="B4" s="181"/>
      <c r="C4" s="181"/>
      <c r="D4" s="181"/>
      <c r="E4" s="181"/>
      <c r="F4" s="181"/>
      <c r="G4" s="182"/>
    </row>
    <row r="5" spans="1:7" ht="30" x14ac:dyDescent="0.25">
      <c r="A5" s="139" t="s">
        <v>450</v>
      </c>
      <c r="B5" s="7" t="s">
        <v>601</v>
      </c>
      <c r="C5" s="33" t="s">
        <v>600</v>
      </c>
      <c r="D5" s="33" t="s">
        <v>599</v>
      </c>
      <c r="E5" s="33" t="s">
        <v>598</v>
      </c>
      <c r="F5" s="33" t="s">
        <v>597</v>
      </c>
      <c r="G5" s="33" t="s">
        <v>584</v>
      </c>
    </row>
    <row r="6" spans="1:7" ht="15.75" customHeight="1" x14ac:dyDescent="0.25">
      <c r="A6" s="26" t="s">
        <v>452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564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565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566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491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494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569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570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0</v>
      </c>
      <c r="G30" s="119">
        <f t="shared" si="3"/>
        <v>0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587</v>
      </c>
    </row>
    <row r="39" spans="1:7" x14ac:dyDescent="0.25">
      <c r="A39" t="s">
        <v>588</v>
      </c>
    </row>
    <row r="41" spans="1:7" x14ac:dyDescent="0.25">
      <c r="A41" s="161" t="s">
        <v>602</v>
      </c>
    </row>
    <row r="42" spans="1:7" x14ac:dyDescent="0.25">
      <c r="A42" s="199" t="s">
        <v>604</v>
      </c>
    </row>
    <row r="43" spans="1:7" x14ac:dyDescent="0.25">
      <c r="A43" s="200" t="s">
        <v>605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0 B12:G12 G14:G15 B17:G27 B29:G30 F28:G2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6"/>
  <sheetViews>
    <sheetView showGridLines="0" zoomScale="75" zoomScaleNormal="75" workbookViewId="0">
      <selection activeCell="B9" sqref="B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1" t="s">
        <v>507</v>
      </c>
      <c r="B1" s="163"/>
      <c r="C1" s="163"/>
      <c r="D1" s="163"/>
      <c r="E1" s="163"/>
      <c r="F1" s="163"/>
      <c r="G1" s="164"/>
    </row>
    <row r="2" spans="1:7" x14ac:dyDescent="0.25">
      <c r="A2" s="183" t="str">
        <f>'Formato 1'!A2</f>
        <v>FIDEICOMISO PROMOCIÓN JUVENIL 129747 (a)</v>
      </c>
      <c r="B2" s="184"/>
      <c r="C2" s="184"/>
      <c r="D2" s="184"/>
      <c r="E2" s="184"/>
      <c r="F2" s="184"/>
      <c r="G2" s="185"/>
    </row>
    <row r="3" spans="1:7" x14ac:dyDescent="0.25">
      <c r="A3" s="180" t="s">
        <v>508</v>
      </c>
      <c r="B3" s="181"/>
      <c r="C3" s="181"/>
      <c r="D3" s="181"/>
      <c r="E3" s="181"/>
      <c r="F3" s="181"/>
      <c r="G3" s="182"/>
    </row>
    <row r="4" spans="1:7" x14ac:dyDescent="0.25">
      <c r="A4" s="180" t="s">
        <v>2</v>
      </c>
      <c r="B4" s="181"/>
      <c r="C4" s="181"/>
      <c r="D4" s="181"/>
      <c r="E4" s="181"/>
      <c r="F4" s="181"/>
      <c r="G4" s="182"/>
    </row>
    <row r="5" spans="1:7" ht="30" x14ac:dyDescent="0.25">
      <c r="A5" s="139" t="s">
        <v>450</v>
      </c>
      <c r="B5" s="7" t="s">
        <v>601</v>
      </c>
      <c r="C5" s="33" t="s">
        <v>600</v>
      </c>
      <c r="D5" s="33" t="s">
        <v>599</v>
      </c>
      <c r="E5" s="33" t="s">
        <v>598</v>
      </c>
      <c r="F5" s="33" t="s">
        <v>597</v>
      </c>
      <c r="G5" s="33" t="s">
        <v>584</v>
      </c>
    </row>
    <row r="6" spans="1:7" ht="15.75" customHeight="1" x14ac:dyDescent="0.25">
      <c r="A6" s="26" t="s">
        <v>469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581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582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472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583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581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578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585</v>
      </c>
    </row>
    <row r="32" spans="1:7" x14ac:dyDescent="0.25">
      <c r="A32" t="s">
        <v>586</v>
      </c>
    </row>
    <row r="34" spans="1:1" x14ac:dyDescent="0.25">
      <c r="A34" s="161" t="s">
        <v>602</v>
      </c>
    </row>
    <row r="35" spans="1:1" x14ac:dyDescent="0.25">
      <c r="A35" s="199" t="s">
        <v>604</v>
      </c>
    </row>
    <row r="36" spans="1:1" x14ac:dyDescent="0.25">
      <c r="A36" s="200" t="s">
        <v>605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2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71"/>
  <sheetViews>
    <sheetView showGridLines="0" topLeftCell="A46" zoomScale="75" zoomScaleNormal="75" workbookViewId="0">
      <selection sqref="A1:F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71" t="s">
        <v>511</v>
      </c>
      <c r="B1" s="163"/>
      <c r="C1" s="163"/>
      <c r="D1" s="163"/>
      <c r="E1" s="163"/>
      <c r="F1" s="163"/>
    </row>
    <row r="2" spans="1:6" x14ac:dyDescent="0.25">
      <c r="A2" s="183" t="str">
        <f>'Formato 1'!A2</f>
        <v>FIDEICOMISO PROMOCIÓN JUVENIL 129747 (a)</v>
      </c>
      <c r="B2" s="184"/>
      <c r="C2" s="184"/>
      <c r="D2" s="184"/>
      <c r="E2" s="184"/>
      <c r="F2" s="185"/>
    </row>
    <row r="3" spans="1:6" x14ac:dyDescent="0.25">
      <c r="A3" s="180" t="s">
        <v>512</v>
      </c>
      <c r="B3" s="181"/>
      <c r="C3" s="181"/>
      <c r="D3" s="181"/>
      <c r="E3" s="181"/>
      <c r="F3" s="182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  <row r="69" spans="1:6" x14ac:dyDescent="0.25">
      <c r="A69" s="161" t="s">
        <v>602</v>
      </c>
    </row>
    <row r="70" spans="1:6" x14ac:dyDescent="0.25">
      <c r="A70" s="199" t="s">
        <v>604</v>
      </c>
    </row>
    <row r="71" spans="1:6" x14ac:dyDescent="0.25">
      <c r="A71" s="200" t="s">
        <v>605</v>
      </c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8" t="s">
        <v>447</v>
      </c>
      <c r="B1" s="188"/>
      <c r="C1" s="188"/>
      <c r="D1" s="188"/>
      <c r="E1" s="188"/>
      <c r="F1" s="188"/>
      <c r="G1" s="188"/>
    </row>
    <row r="2" spans="1:7" x14ac:dyDescent="0.25">
      <c r="A2" s="128" t="str">
        <f>'Formato 1'!A2</f>
        <v>FIDEICOMISO PROMOCIÓN JUVENIL 129747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186" t="s">
        <v>450</v>
      </c>
      <c r="B6" s="36">
        <v>2022</v>
      </c>
      <c r="C6" s="186">
        <f>+B6+1</f>
        <v>2023</v>
      </c>
      <c r="D6" s="186">
        <f>+C6+1</f>
        <v>2024</v>
      </c>
      <c r="E6" s="186">
        <f>+D6+1</f>
        <v>2025</v>
      </c>
      <c r="F6" s="186">
        <f>+E6+1</f>
        <v>2026</v>
      </c>
      <c r="G6" s="186">
        <f>+F6+1</f>
        <v>2027</v>
      </c>
    </row>
    <row r="7" spans="1:7" ht="83.25" customHeight="1" x14ac:dyDescent="0.25">
      <c r="A7" s="187"/>
      <c r="B7" s="70" t="s">
        <v>451</v>
      </c>
      <c r="C7" s="187"/>
      <c r="D7" s="187"/>
      <c r="E7" s="187"/>
      <c r="F7" s="187"/>
      <c r="G7" s="187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9" t="s">
        <v>466</v>
      </c>
      <c r="B1" s="189"/>
      <c r="C1" s="189"/>
      <c r="D1" s="189"/>
      <c r="E1" s="189"/>
      <c r="F1" s="189"/>
      <c r="G1" s="189"/>
    </row>
    <row r="2" spans="1:7" x14ac:dyDescent="0.25">
      <c r="A2" s="128" t="str">
        <f>'Formato 1'!A2</f>
        <v>FIDEICOMISO PROMOCIÓN JUVENIL 129747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190" t="s">
        <v>468</v>
      </c>
      <c r="B6" s="36">
        <v>2022</v>
      </c>
      <c r="C6" s="186">
        <f>+B6+1</f>
        <v>2023</v>
      </c>
      <c r="D6" s="186">
        <f>+C6+1</f>
        <v>2024</v>
      </c>
      <c r="E6" s="186">
        <f>+D6+1</f>
        <v>2025</v>
      </c>
      <c r="F6" s="186">
        <f>+E6+1</f>
        <v>2026</v>
      </c>
      <c r="G6" s="186">
        <f>+F6+1</f>
        <v>2027</v>
      </c>
    </row>
    <row r="7" spans="1:7" ht="57.75" customHeight="1" x14ac:dyDescent="0.25">
      <c r="A7" s="191"/>
      <c r="B7" s="37" t="s">
        <v>451</v>
      </c>
      <c r="C7" s="187"/>
      <c r="D7" s="187"/>
      <c r="E7" s="187"/>
      <c r="F7" s="187"/>
      <c r="G7" s="187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9" t="s">
        <v>482</v>
      </c>
      <c r="B1" s="189"/>
      <c r="C1" s="189"/>
      <c r="D1" s="189"/>
      <c r="E1" s="189"/>
      <c r="F1" s="189"/>
      <c r="G1" s="189"/>
    </row>
    <row r="2" spans="1:7" x14ac:dyDescent="0.25">
      <c r="A2" s="128" t="str">
        <f>'Formato 1'!A2</f>
        <v>FIDEICOMISO PROMOCIÓN JUVENIL 129747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3" t="s">
        <v>450</v>
      </c>
      <c r="B5" s="194">
        <v>2017</v>
      </c>
      <c r="C5" s="194">
        <f>+B5+1</f>
        <v>2018</v>
      </c>
      <c r="D5" s="194">
        <f>+C5+1</f>
        <v>2019</v>
      </c>
      <c r="E5" s="194">
        <f>+D5+1</f>
        <v>2020</v>
      </c>
      <c r="F5" s="194">
        <f>+E5+1</f>
        <v>2021</v>
      </c>
      <c r="G5" s="36">
        <f>+F5+1</f>
        <v>2022</v>
      </c>
    </row>
    <row r="6" spans="1:7" ht="32.25" x14ac:dyDescent="0.25">
      <c r="A6" s="170"/>
      <c r="B6" s="195"/>
      <c r="C6" s="195"/>
      <c r="D6" s="195"/>
      <c r="E6" s="195"/>
      <c r="F6" s="195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2" t="s">
        <v>505</v>
      </c>
      <c r="B39" s="192"/>
      <c r="C39" s="192"/>
      <c r="D39" s="192"/>
      <c r="E39" s="192"/>
      <c r="F39" s="192"/>
      <c r="G39" s="192"/>
    </row>
    <row r="40" spans="1:7" x14ac:dyDescent="0.25">
      <c r="A40" s="192" t="s">
        <v>506</v>
      </c>
      <c r="B40" s="192"/>
      <c r="C40" s="192"/>
      <c r="D40" s="192"/>
      <c r="E40" s="192"/>
      <c r="F40" s="192"/>
      <c r="G40" s="19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9" t="s">
        <v>507</v>
      </c>
      <c r="B1" s="189"/>
      <c r="C1" s="189"/>
      <c r="D1" s="189"/>
      <c r="E1" s="189"/>
      <c r="F1" s="189"/>
      <c r="G1" s="189"/>
    </row>
    <row r="2" spans="1:7" x14ac:dyDescent="0.25">
      <c r="A2" s="128" t="str">
        <f>'Formato 1'!A2</f>
        <v>FIDEICOMISO PROMOCIÓN JUVENIL 129747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6" t="s">
        <v>468</v>
      </c>
      <c r="B5" s="194">
        <v>2017</v>
      </c>
      <c r="C5" s="194">
        <f>+B5+1</f>
        <v>2018</v>
      </c>
      <c r="D5" s="194">
        <f>+C5+1</f>
        <v>2019</v>
      </c>
      <c r="E5" s="194">
        <f>+D5+1</f>
        <v>2020</v>
      </c>
      <c r="F5" s="194">
        <f>+E5+1</f>
        <v>2021</v>
      </c>
      <c r="G5" s="36">
        <v>2022</v>
      </c>
    </row>
    <row r="6" spans="1:7" ht="48.75" customHeight="1" x14ac:dyDescent="0.25">
      <c r="A6" s="197"/>
      <c r="B6" s="195"/>
      <c r="C6" s="195"/>
      <c r="D6" s="195"/>
      <c r="E6" s="195"/>
      <c r="F6" s="195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2" t="s">
        <v>505</v>
      </c>
      <c r="B32" s="192"/>
      <c r="C32" s="192"/>
      <c r="D32" s="192"/>
      <c r="E32" s="192"/>
      <c r="F32" s="192"/>
      <c r="G32" s="192"/>
    </row>
    <row r="33" spans="1:7" x14ac:dyDescent="0.25">
      <c r="A33" s="192" t="s">
        <v>506</v>
      </c>
      <c r="B33" s="192"/>
      <c r="C33" s="192"/>
      <c r="D33" s="192"/>
      <c r="E33" s="192"/>
      <c r="F33" s="192"/>
      <c r="G33" s="19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8" t="s">
        <v>511</v>
      </c>
      <c r="B1" s="198"/>
      <c r="C1" s="198"/>
      <c r="D1" s="198"/>
      <c r="E1" s="198"/>
      <c r="F1" s="198"/>
    </row>
    <row r="2" spans="1:6" ht="20.100000000000001" customHeight="1" x14ac:dyDescent="0.25">
      <c r="A2" s="110" t="str">
        <f>'Formato 1'!A2</f>
        <v>FIDEICOMISO PROMOCIÓN JUVENIL 129747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7"/>
  <sheetViews>
    <sheetView showGridLines="0" tabSelected="1" zoomScale="75" zoomScaleNormal="75" workbookViewId="0">
      <selection activeCell="F18" sqref="F1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2" t="s">
        <v>122</v>
      </c>
      <c r="B1" s="163"/>
      <c r="C1" s="163"/>
      <c r="D1" s="163"/>
      <c r="E1" s="163"/>
      <c r="F1" s="163"/>
      <c r="G1" s="163"/>
      <c r="H1" s="164"/>
    </row>
    <row r="2" spans="1:8" x14ac:dyDescent="0.25">
      <c r="A2" s="110" t="str">
        <f>'Formato 1'!A2</f>
        <v>FIDEICOMISO PROMOCIÓN JUVENIL 129747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Marzo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591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4">
        <v>1671000.16</v>
      </c>
      <c r="C18" s="108"/>
      <c r="D18" s="108"/>
      <c r="E18" s="108"/>
      <c r="F18" s="4">
        <v>1671000.16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1671000.16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1671000.16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5" t="s">
        <v>151</v>
      </c>
      <c r="B33" s="165"/>
      <c r="C33" s="165"/>
      <c r="D33" s="165"/>
      <c r="E33" s="165"/>
      <c r="F33" s="165"/>
      <c r="G33" s="165"/>
      <c r="H33" s="165"/>
    </row>
    <row r="34" spans="1:8" ht="14.45" customHeight="1" x14ac:dyDescent="0.25">
      <c r="A34" s="165"/>
      <c r="B34" s="165"/>
      <c r="C34" s="165"/>
      <c r="D34" s="165"/>
      <c r="E34" s="165"/>
      <c r="F34" s="165"/>
      <c r="G34" s="165"/>
      <c r="H34" s="165"/>
    </row>
    <row r="35" spans="1:8" ht="14.45" customHeight="1" x14ac:dyDescent="0.25">
      <c r="A35" s="165"/>
      <c r="B35" s="165"/>
      <c r="C35" s="165"/>
      <c r="D35" s="165"/>
      <c r="E35" s="165"/>
      <c r="F35" s="165"/>
      <c r="G35" s="165"/>
      <c r="H35" s="165"/>
    </row>
    <row r="36" spans="1:8" ht="14.45" customHeight="1" x14ac:dyDescent="0.25">
      <c r="A36" s="165"/>
      <c r="B36" s="165"/>
      <c r="C36" s="165"/>
      <c r="D36" s="165"/>
      <c r="E36" s="165"/>
      <c r="F36" s="165"/>
      <c r="G36" s="165"/>
      <c r="H36" s="165"/>
    </row>
    <row r="37" spans="1:8" ht="14.45" customHeight="1" x14ac:dyDescent="0.25">
      <c r="A37" s="165"/>
      <c r="B37" s="165"/>
      <c r="C37" s="165"/>
      <c r="D37" s="165"/>
      <c r="E37" s="165"/>
      <c r="F37" s="165"/>
      <c r="G37" s="165"/>
      <c r="H37" s="165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  <row r="47" spans="1:8" x14ac:dyDescent="0.25">
      <c r="A47" s="161" t="s">
        <v>602</v>
      </c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3"/>
  <sheetViews>
    <sheetView showGridLines="0" zoomScale="75" zoomScaleNormal="75" workbookViewId="0">
      <selection activeCell="A11" sqref="A11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2" t="s">
        <v>162</v>
      </c>
      <c r="B1" s="163"/>
      <c r="C1" s="163"/>
      <c r="D1" s="163"/>
      <c r="E1" s="163"/>
      <c r="F1" s="163"/>
      <c r="G1" s="163"/>
      <c r="H1" s="163"/>
      <c r="I1" s="163"/>
      <c r="J1" s="163"/>
      <c r="K1" s="164"/>
    </row>
    <row r="2" spans="1:11" x14ac:dyDescent="0.25">
      <c r="A2" s="110" t="str">
        <f>'Formato 1'!A2</f>
        <v>FIDEICOMISO PROMOCIÓN JUVENIL 129747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593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594</v>
      </c>
      <c r="J6" s="1" t="s">
        <v>595</v>
      </c>
      <c r="K6" s="1" t="s">
        <v>596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  <row r="23" spans="1:11" x14ac:dyDescent="0.25">
      <c r="A23" s="161" t="s">
        <v>602</v>
      </c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9"/>
  <sheetViews>
    <sheetView showGridLines="0" zoomScale="75" zoomScaleNormal="75" workbookViewId="0">
      <selection activeCell="E1" sqref="E1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2" t="s">
        <v>183</v>
      </c>
      <c r="B1" s="163"/>
      <c r="C1" s="163"/>
      <c r="D1" s="164"/>
    </row>
    <row r="2" spans="1:4" x14ac:dyDescent="0.25">
      <c r="A2" s="110" t="str">
        <f>'Formato 1'!A2</f>
        <v>FIDEICOMISO PROMOCIÓN JUVENIL 129747 (a)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31 de Marzo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0</v>
      </c>
      <c r="C8" s="14">
        <f>SUM(C9:C11)</f>
        <v>0</v>
      </c>
      <c r="D8" s="14">
        <f>SUM(D9:D11)</f>
        <v>0</v>
      </c>
    </row>
    <row r="9" spans="1:4" x14ac:dyDescent="0.25">
      <c r="A9" s="58" t="s">
        <v>189</v>
      </c>
      <c r="B9" s="94">
        <v>0</v>
      </c>
      <c r="C9" s="94">
        <v>0</v>
      </c>
      <c r="D9" s="94">
        <v>0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0</v>
      </c>
      <c r="C13" s="14">
        <f>C14+C15</f>
        <v>0</v>
      </c>
      <c r="D13" s="14">
        <f>D14+D15</f>
        <v>0</v>
      </c>
    </row>
    <row r="14" spans="1:4" x14ac:dyDescent="0.25">
      <c r="A14" s="58" t="s">
        <v>193</v>
      </c>
      <c r="B14" s="94">
        <v>0</v>
      </c>
      <c r="C14" s="94">
        <v>0</v>
      </c>
      <c r="D14" s="94">
        <v>0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196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0</v>
      </c>
      <c r="D21" s="14">
        <f>D8-D13+D17</f>
        <v>0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0</v>
      </c>
      <c r="D23" s="14">
        <f>D21-D11</f>
        <v>0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0</v>
      </c>
      <c r="D25" s="14">
        <f>D23-D17</f>
        <v>0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0</v>
      </c>
      <c r="D33" s="4">
        <f>D25+D29</f>
        <v>0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0</v>
      </c>
      <c r="C48" s="96">
        <f>C9</f>
        <v>0</v>
      </c>
      <c r="D48" s="96">
        <f>D9</f>
        <v>0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0</v>
      </c>
      <c r="C53" s="47">
        <f>C14</f>
        <v>0</v>
      </c>
      <c r="D53" s="47">
        <f>D14</f>
        <v>0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0</v>
      </c>
      <c r="D55" s="47">
        <f>D18</f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0</v>
      </c>
      <c r="D57" s="4">
        <f>D48+D49-D53+D55</f>
        <v>0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0</v>
      </c>
      <c r="D59" s="4">
        <f>D57-D49</f>
        <v>0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  <row r="77" spans="1:4" x14ac:dyDescent="0.25">
      <c r="A77" s="161" t="s">
        <v>602</v>
      </c>
    </row>
    <row r="78" spans="1:4" x14ac:dyDescent="0.25">
      <c r="A78" s="199" t="s">
        <v>604</v>
      </c>
    </row>
    <row r="79" spans="1:4" x14ac:dyDescent="0.25">
      <c r="A79" s="200" t="s">
        <v>605</v>
      </c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20 B24:D25 B21 D21 B22 D22 B23 D2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80"/>
  <sheetViews>
    <sheetView showGridLines="0" topLeftCell="A55" zoomScale="75" zoomScaleNormal="75" workbookViewId="0">
      <selection sqref="A1:G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2" t="s">
        <v>224</v>
      </c>
      <c r="B1" s="163"/>
      <c r="C1" s="163"/>
      <c r="D1" s="163"/>
      <c r="E1" s="163"/>
      <c r="F1" s="163"/>
      <c r="G1" s="164"/>
    </row>
    <row r="2" spans="1:7" x14ac:dyDescent="0.25">
      <c r="A2" s="110" t="str">
        <f>'Formato 1'!A2</f>
        <v>FIDEICOMISO PROMOCIÓN JUVENIL 129747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66" t="s">
        <v>226</v>
      </c>
      <c r="B6" s="168" t="s">
        <v>227</v>
      </c>
      <c r="C6" s="168"/>
      <c r="D6" s="168"/>
      <c r="E6" s="168"/>
      <c r="F6" s="168"/>
      <c r="G6" s="168" t="s">
        <v>228</v>
      </c>
    </row>
    <row r="7" spans="1:7" ht="30" x14ac:dyDescent="0.25">
      <c r="A7" s="167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68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f t="shared" si="0"/>
        <v>0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f t="shared" si="4"/>
        <v>0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0</v>
      </c>
      <c r="C41" s="4">
        <f t="shared" si="7"/>
        <v>0</v>
      </c>
      <c r="D41" s="4">
        <f t="shared" si="7"/>
        <v>0</v>
      </c>
      <c r="E41" s="4">
        <f t="shared" si="7"/>
        <v>0</v>
      </c>
      <c r="F41" s="4">
        <f t="shared" si="7"/>
        <v>0</v>
      </c>
      <c r="G41" s="4">
        <f t="shared" si="7"/>
        <v>0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0</v>
      </c>
      <c r="C70" s="4">
        <f t="shared" si="16"/>
        <v>0</v>
      </c>
      <c r="D70" s="4">
        <f t="shared" si="16"/>
        <v>0</v>
      </c>
      <c r="E70" s="4">
        <f t="shared" si="16"/>
        <v>0</v>
      </c>
      <c r="F70" s="4">
        <f t="shared" si="16"/>
        <v>0</v>
      </c>
      <c r="G70" s="4">
        <f t="shared" si="16"/>
        <v>0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  <row r="78" spans="1:7" x14ac:dyDescent="0.25">
      <c r="A78" s="161" t="s">
        <v>602</v>
      </c>
    </row>
    <row r="79" spans="1:7" x14ac:dyDescent="0.25">
      <c r="A79" s="199" t="s">
        <v>604</v>
      </c>
    </row>
    <row r="80" spans="1:7" x14ac:dyDescent="0.25">
      <c r="A80" s="200" t="s">
        <v>605</v>
      </c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58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4"/>
  <sheetViews>
    <sheetView showGridLines="0" topLeftCell="A133" zoomScale="75" zoomScaleNormal="75" workbookViewId="0">
      <selection sqref="A1:G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71" t="s">
        <v>295</v>
      </c>
      <c r="B1" s="163"/>
      <c r="C1" s="163"/>
      <c r="D1" s="163"/>
      <c r="E1" s="163"/>
      <c r="F1" s="163"/>
      <c r="G1" s="164"/>
    </row>
    <row r="2" spans="1:7" x14ac:dyDescent="0.25">
      <c r="A2" s="125" t="str">
        <f>'Formato 1'!A2</f>
        <v>FIDEICOMISO PROMOCIÓN JUVENIL 129747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69" t="s">
        <v>4</v>
      </c>
      <c r="B7" s="169" t="s">
        <v>298</v>
      </c>
      <c r="C7" s="169"/>
      <c r="D7" s="169"/>
      <c r="E7" s="169"/>
      <c r="F7" s="169"/>
      <c r="G7" s="170" t="s">
        <v>299</v>
      </c>
    </row>
    <row r="8" spans="1:7" ht="30" x14ac:dyDescent="0.25">
      <c r="A8" s="169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69"/>
    </row>
    <row r="9" spans="1:7" x14ac:dyDescent="0.25">
      <c r="A9" s="27" t="s">
        <v>304</v>
      </c>
      <c r="B9" s="83">
        <f t="shared" ref="B9:G9" si="0">SUM(B10,B18,B28,B38,B48,B58,B62,B71,B75)</f>
        <v>0</v>
      </c>
      <c r="C9" s="83">
        <f t="shared" si="0"/>
        <v>0</v>
      </c>
      <c r="D9" s="83">
        <f t="shared" si="0"/>
        <v>0</v>
      </c>
      <c r="E9" s="83">
        <f t="shared" si="0"/>
        <v>0</v>
      </c>
      <c r="F9" s="83">
        <f t="shared" si="0"/>
        <v>0</v>
      </c>
      <c r="G9" s="83">
        <f t="shared" si="0"/>
        <v>0</v>
      </c>
    </row>
    <row r="10" spans="1:7" x14ac:dyDescent="0.25">
      <c r="A10" s="84" t="s">
        <v>305</v>
      </c>
      <c r="B10" s="83">
        <f t="shared" ref="B10:G10" si="1">SUM(B11:B17)</f>
        <v>0</v>
      </c>
      <c r="C10" s="83">
        <f t="shared" si="1"/>
        <v>0</v>
      </c>
      <c r="D10" s="83">
        <f t="shared" si="1"/>
        <v>0</v>
      </c>
      <c r="E10" s="83">
        <f t="shared" si="1"/>
        <v>0</v>
      </c>
      <c r="F10" s="83">
        <f t="shared" si="1"/>
        <v>0</v>
      </c>
      <c r="G10" s="83">
        <f t="shared" si="1"/>
        <v>0</v>
      </c>
    </row>
    <row r="11" spans="1:7" x14ac:dyDescent="0.25">
      <c r="A11" s="85" t="s">
        <v>306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f>D11-E11</f>
        <v>0</v>
      </c>
    </row>
    <row r="12" spans="1:7" x14ac:dyDescent="0.25">
      <c r="A12" s="85" t="s">
        <v>307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f t="shared" ref="G12:G17" si="2">D12-E12</f>
        <v>0</v>
      </c>
    </row>
    <row r="13" spans="1:7" x14ac:dyDescent="0.25">
      <c r="A13" s="85" t="s">
        <v>308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f t="shared" si="2"/>
        <v>0</v>
      </c>
    </row>
    <row r="14" spans="1:7" x14ac:dyDescent="0.25">
      <c r="A14" s="85" t="s">
        <v>309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f>D14-E14</f>
        <v>0</v>
      </c>
    </row>
    <row r="15" spans="1:7" x14ac:dyDescent="0.25">
      <c r="A15" s="85" t="s">
        <v>310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f t="shared" si="2"/>
        <v>0</v>
      </c>
    </row>
    <row r="16" spans="1:7" x14ac:dyDescent="0.25">
      <c r="A16" s="85" t="s">
        <v>311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si="2"/>
        <v>0</v>
      </c>
    </row>
    <row r="17" spans="1:7" x14ac:dyDescent="0.25">
      <c r="A17" s="85" t="s">
        <v>312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2"/>
        <v>0</v>
      </c>
    </row>
    <row r="18" spans="1:7" x14ac:dyDescent="0.25">
      <c r="A18" s="84" t="s">
        <v>313</v>
      </c>
      <c r="B18" s="83">
        <f t="shared" ref="B18:G18" si="3">SUM(B19:B27)</f>
        <v>0</v>
      </c>
      <c r="C18" s="83">
        <f t="shared" si="3"/>
        <v>0</v>
      </c>
      <c r="D18" s="83">
        <f t="shared" si="3"/>
        <v>0</v>
      </c>
      <c r="E18" s="83">
        <f t="shared" si="3"/>
        <v>0</v>
      </c>
      <c r="F18" s="83">
        <f t="shared" si="3"/>
        <v>0</v>
      </c>
      <c r="G18" s="83">
        <f t="shared" si="3"/>
        <v>0</v>
      </c>
    </row>
    <row r="19" spans="1:7" x14ac:dyDescent="0.25">
      <c r="A19" s="85" t="s">
        <v>314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f>D19-E19</f>
        <v>0</v>
      </c>
    </row>
    <row r="20" spans="1:7" x14ac:dyDescent="0.25">
      <c r="A20" s="85" t="s">
        <v>315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f t="shared" ref="G20:G27" si="4">D20-E20</f>
        <v>0</v>
      </c>
    </row>
    <row r="21" spans="1:7" x14ac:dyDescent="0.25">
      <c r="A21" s="85" t="s">
        <v>316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 x14ac:dyDescent="0.25">
      <c r="A22" s="85" t="s">
        <v>317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f t="shared" si="4"/>
        <v>0</v>
      </c>
    </row>
    <row r="23" spans="1:7" x14ac:dyDescent="0.25">
      <c r="A23" s="85" t="s">
        <v>318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f t="shared" si="4"/>
        <v>0</v>
      </c>
    </row>
    <row r="24" spans="1:7" x14ac:dyDescent="0.25">
      <c r="A24" s="85" t="s">
        <v>319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f t="shared" si="4"/>
        <v>0</v>
      </c>
    </row>
    <row r="25" spans="1:7" x14ac:dyDescent="0.25">
      <c r="A25" s="85" t="s">
        <v>320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f t="shared" si="4"/>
        <v>0</v>
      </c>
    </row>
    <row r="26" spans="1:7" x14ac:dyDescent="0.25">
      <c r="A26" s="85" t="s">
        <v>321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25">
      <c r="A27" s="85" t="s">
        <v>322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f t="shared" si="4"/>
        <v>0</v>
      </c>
    </row>
    <row r="28" spans="1:7" x14ac:dyDescent="0.25">
      <c r="A28" s="84" t="s">
        <v>323</v>
      </c>
      <c r="B28" s="83">
        <f t="shared" ref="B28:G28" si="5">SUM(B29:B37)</f>
        <v>0</v>
      </c>
      <c r="C28" s="83">
        <f t="shared" si="5"/>
        <v>0</v>
      </c>
      <c r="D28" s="83">
        <f t="shared" si="5"/>
        <v>0</v>
      </c>
      <c r="E28" s="83">
        <f t="shared" si="5"/>
        <v>0</v>
      </c>
      <c r="F28" s="83">
        <f t="shared" si="5"/>
        <v>0</v>
      </c>
      <c r="G28" s="83">
        <f t="shared" si="5"/>
        <v>0</v>
      </c>
    </row>
    <row r="29" spans="1:7" x14ac:dyDescent="0.25">
      <c r="A29" s="85" t="s">
        <v>324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f>D29-E29</f>
        <v>0</v>
      </c>
    </row>
    <row r="30" spans="1:7" x14ac:dyDescent="0.25">
      <c r="A30" s="85" t="s">
        <v>325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f t="shared" ref="G30:G37" si="6">D30-E30</f>
        <v>0</v>
      </c>
    </row>
    <row r="31" spans="1:7" x14ac:dyDescent="0.25">
      <c r="A31" s="85" t="s">
        <v>326</v>
      </c>
      <c r="B31" s="75">
        <v>0</v>
      </c>
      <c r="C31" s="75">
        <v>0</v>
      </c>
      <c r="D31" s="75">
        <v>0</v>
      </c>
      <c r="E31" s="75">
        <v>0</v>
      </c>
      <c r="F31" s="75">
        <v>0</v>
      </c>
      <c r="G31" s="75">
        <f t="shared" si="6"/>
        <v>0</v>
      </c>
    </row>
    <row r="32" spans="1:7" x14ac:dyDescent="0.25">
      <c r="A32" s="85" t="s">
        <v>327</v>
      </c>
      <c r="B32" s="75">
        <v>0</v>
      </c>
      <c r="C32" s="75">
        <v>0</v>
      </c>
      <c r="D32" s="75">
        <v>0</v>
      </c>
      <c r="E32" s="75">
        <v>0</v>
      </c>
      <c r="F32" s="75">
        <v>0</v>
      </c>
      <c r="G32" s="75">
        <f t="shared" si="6"/>
        <v>0</v>
      </c>
    </row>
    <row r="33" spans="1:7" ht="14.45" customHeight="1" x14ac:dyDescent="0.25">
      <c r="A33" s="85" t="s">
        <v>328</v>
      </c>
      <c r="B33" s="75">
        <v>0</v>
      </c>
      <c r="C33" s="75">
        <v>0</v>
      </c>
      <c r="D33" s="75">
        <v>0</v>
      </c>
      <c r="E33" s="75">
        <v>0</v>
      </c>
      <c r="F33" s="75">
        <v>0</v>
      </c>
      <c r="G33" s="75">
        <f t="shared" si="6"/>
        <v>0</v>
      </c>
    </row>
    <row r="34" spans="1:7" ht="14.45" customHeight="1" x14ac:dyDescent="0.25">
      <c r="A34" s="85" t="s">
        <v>329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f t="shared" si="6"/>
        <v>0</v>
      </c>
    </row>
    <row r="35" spans="1:7" ht="14.45" customHeight="1" x14ac:dyDescent="0.25">
      <c r="A35" s="85" t="s">
        <v>330</v>
      </c>
      <c r="B35" s="75">
        <v>0</v>
      </c>
      <c r="C35" s="75">
        <v>0</v>
      </c>
      <c r="D35" s="75">
        <v>0</v>
      </c>
      <c r="E35" s="75">
        <v>0</v>
      </c>
      <c r="F35" s="75">
        <v>0</v>
      </c>
      <c r="G35" s="75">
        <f t="shared" si="6"/>
        <v>0</v>
      </c>
    </row>
    <row r="36" spans="1:7" ht="14.45" customHeight="1" x14ac:dyDescent="0.25">
      <c r="A36" s="85" t="s">
        <v>331</v>
      </c>
      <c r="B36" s="75">
        <v>0</v>
      </c>
      <c r="C36" s="75">
        <v>0</v>
      </c>
      <c r="D36" s="75">
        <v>0</v>
      </c>
      <c r="E36" s="75">
        <v>0</v>
      </c>
      <c r="F36" s="75">
        <v>0</v>
      </c>
      <c r="G36" s="75">
        <f t="shared" si="6"/>
        <v>0</v>
      </c>
    </row>
    <row r="37" spans="1:7" ht="14.45" customHeight="1" x14ac:dyDescent="0.25">
      <c r="A37" s="85" t="s">
        <v>332</v>
      </c>
      <c r="B37" s="75">
        <v>0</v>
      </c>
      <c r="C37" s="75">
        <v>0</v>
      </c>
      <c r="D37" s="75">
        <v>0</v>
      </c>
      <c r="E37" s="75">
        <v>0</v>
      </c>
      <c r="F37" s="75">
        <v>0</v>
      </c>
      <c r="G37" s="75">
        <f t="shared" si="6"/>
        <v>0</v>
      </c>
    </row>
    <row r="38" spans="1:7" x14ac:dyDescent="0.25">
      <c r="A38" s="84" t="s">
        <v>333</v>
      </c>
      <c r="B38" s="83">
        <f t="shared" ref="B38:G38" si="7">SUM(B39:B47)</f>
        <v>0</v>
      </c>
      <c r="C38" s="83">
        <f t="shared" si="7"/>
        <v>0</v>
      </c>
      <c r="D38" s="83">
        <f t="shared" si="7"/>
        <v>0</v>
      </c>
      <c r="E38" s="83">
        <f t="shared" si="7"/>
        <v>0</v>
      </c>
      <c r="F38" s="83">
        <f t="shared" si="7"/>
        <v>0</v>
      </c>
      <c r="G38" s="83">
        <f t="shared" si="7"/>
        <v>0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5">
      <c r="A42" s="85" t="s">
        <v>337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f t="shared" si="8"/>
        <v>0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343</v>
      </c>
      <c r="B48" s="83">
        <f t="shared" ref="B48:G48" si="9">SUM(B49:B57)</f>
        <v>0</v>
      </c>
      <c r="C48" s="83">
        <f t="shared" si="9"/>
        <v>0</v>
      </c>
      <c r="D48" s="83">
        <f t="shared" si="9"/>
        <v>0</v>
      </c>
      <c r="E48" s="83">
        <f t="shared" si="9"/>
        <v>0</v>
      </c>
      <c r="F48" s="83">
        <f t="shared" si="9"/>
        <v>0</v>
      </c>
      <c r="G48" s="83">
        <f t="shared" si="9"/>
        <v>0</v>
      </c>
    </row>
    <row r="49" spans="1:7" x14ac:dyDescent="0.25">
      <c r="A49" s="85" t="s">
        <v>344</v>
      </c>
      <c r="B49" s="75">
        <v>0</v>
      </c>
      <c r="C49" s="75">
        <v>0</v>
      </c>
      <c r="D49" s="75">
        <v>0</v>
      </c>
      <c r="E49" s="75">
        <v>0</v>
      </c>
      <c r="F49" s="75">
        <v>0</v>
      </c>
      <c r="G49" s="75">
        <f>D49-E49</f>
        <v>0</v>
      </c>
    </row>
    <row r="50" spans="1:7" x14ac:dyDescent="0.25">
      <c r="A50" s="85" t="s">
        <v>345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f t="shared" ref="G50:G57" si="10">D50-E50</f>
        <v>0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0"/>
        <v>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10"/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25">
      <c r="A54" s="85" t="s">
        <v>349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10"/>
        <v>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25">
      <c r="A57" s="85" t="s">
        <v>352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10"/>
        <v>0</v>
      </c>
    </row>
    <row r="58" spans="1:7" x14ac:dyDescent="0.25">
      <c r="A58" s="84" t="s">
        <v>353</v>
      </c>
      <c r="B58" s="83">
        <f t="shared" ref="B58:G58" si="11">SUM(B59:B61)</f>
        <v>0</v>
      </c>
      <c r="C58" s="83">
        <f t="shared" si="11"/>
        <v>0</v>
      </c>
      <c r="D58" s="83">
        <f t="shared" si="11"/>
        <v>0</v>
      </c>
      <c r="E58" s="83">
        <f t="shared" si="11"/>
        <v>0</v>
      </c>
      <c r="F58" s="83">
        <f t="shared" si="11"/>
        <v>0</v>
      </c>
      <c r="G58" s="83">
        <f t="shared" si="11"/>
        <v>0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2">D60-E60</f>
        <v>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2"/>
        <v>0</v>
      </c>
    </row>
    <row r="62" spans="1:7" x14ac:dyDescent="0.25">
      <c r="A62" s="84" t="s">
        <v>357</v>
      </c>
      <c r="B62" s="83">
        <f t="shared" ref="B62:G62" si="13">SUM(B63:B67,B69:B70)</f>
        <v>0</v>
      </c>
      <c r="C62" s="83">
        <f t="shared" si="13"/>
        <v>0</v>
      </c>
      <c r="D62" s="83">
        <f t="shared" si="13"/>
        <v>0</v>
      </c>
      <c r="E62" s="83">
        <f t="shared" si="13"/>
        <v>0</v>
      </c>
      <c r="F62" s="83">
        <f t="shared" si="13"/>
        <v>0</v>
      </c>
      <c r="G62" s="83">
        <f t="shared" si="13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365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4"/>
        <v>0</v>
      </c>
    </row>
    <row r="71" spans="1:7" x14ac:dyDescent="0.25">
      <c r="A71" s="84" t="s">
        <v>366</v>
      </c>
      <c r="B71" s="83">
        <f t="shared" ref="B71:G71" si="15">SUM(B72:B74)</f>
        <v>0</v>
      </c>
      <c r="C71" s="83">
        <f t="shared" si="15"/>
        <v>0</v>
      </c>
      <c r="D71" s="83">
        <f t="shared" si="15"/>
        <v>0</v>
      </c>
      <c r="E71" s="83">
        <f t="shared" si="15"/>
        <v>0</v>
      </c>
      <c r="F71" s="83">
        <f t="shared" si="15"/>
        <v>0</v>
      </c>
      <c r="G71" s="83">
        <f t="shared" si="15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6"/>
        <v>0</v>
      </c>
    </row>
    <row r="75" spans="1:7" x14ac:dyDescent="0.25">
      <c r="A75" s="84" t="s">
        <v>370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9">SUM(B85,B93,B103,B113,B123,B133,B137,B146,B150)</f>
        <v>0</v>
      </c>
      <c r="C84" s="83">
        <f t="shared" si="19"/>
        <v>0</v>
      </c>
      <c r="D84" s="83">
        <f t="shared" si="19"/>
        <v>0</v>
      </c>
      <c r="E84" s="83">
        <f t="shared" si="19"/>
        <v>0</v>
      </c>
      <c r="F84" s="83">
        <f t="shared" si="19"/>
        <v>0</v>
      </c>
      <c r="G84" s="83">
        <f t="shared" si="19"/>
        <v>0</v>
      </c>
    </row>
    <row r="85" spans="1:7" x14ac:dyDescent="0.25">
      <c r="A85" s="84" t="s">
        <v>305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25">
      <c r="A93" s="84" t="s">
        <v>313</v>
      </c>
      <c r="B93" s="83">
        <f t="shared" ref="B93:G93" si="22">SUM(B94:B102)</f>
        <v>0</v>
      </c>
      <c r="C93" s="83">
        <f t="shared" si="22"/>
        <v>0</v>
      </c>
      <c r="D93" s="83">
        <f t="shared" si="22"/>
        <v>0</v>
      </c>
      <c r="E93" s="83">
        <f t="shared" si="22"/>
        <v>0</v>
      </c>
      <c r="F93" s="83">
        <f t="shared" si="22"/>
        <v>0</v>
      </c>
      <c r="G93" s="83">
        <f t="shared" si="22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3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4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4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4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4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4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4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4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4"/>
        <v>0</v>
      </c>
    </row>
    <row r="113" spans="1:7" x14ac:dyDescent="0.25">
      <c r="A113" s="84" t="s">
        <v>333</v>
      </c>
      <c r="B113" s="83">
        <f t="shared" ref="B113:G113" si="25">SUM(B114:B122)</f>
        <v>0</v>
      </c>
      <c r="C113" s="83">
        <f t="shared" si="25"/>
        <v>0</v>
      </c>
      <c r="D113" s="83">
        <f t="shared" si="25"/>
        <v>0</v>
      </c>
      <c r="E113" s="83">
        <f t="shared" si="25"/>
        <v>0</v>
      </c>
      <c r="F113" s="83">
        <f t="shared" si="25"/>
        <v>0</v>
      </c>
      <c r="G113" s="83">
        <f t="shared" si="25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6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6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6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6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6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6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6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6"/>
        <v>0</v>
      </c>
    </row>
    <row r="123" spans="1:7" x14ac:dyDescent="0.25">
      <c r="A123" s="84" t="s">
        <v>343</v>
      </c>
      <c r="B123" s="83">
        <f t="shared" ref="B123:G123" si="27">SUM(B124:B132)</f>
        <v>0</v>
      </c>
      <c r="C123" s="83">
        <f t="shared" si="27"/>
        <v>0</v>
      </c>
      <c r="D123" s="83">
        <f t="shared" si="27"/>
        <v>0</v>
      </c>
      <c r="E123" s="83">
        <f t="shared" si="27"/>
        <v>0</v>
      </c>
      <c r="F123" s="83">
        <f t="shared" si="27"/>
        <v>0</v>
      </c>
      <c r="G123" s="83">
        <f t="shared" si="27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8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8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8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8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8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8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8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8"/>
        <v>0</v>
      </c>
    </row>
    <row r="133" spans="1:7" x14ac:dyDescent="0.25">
      <c r="A133" s="84" t="s">
        <v>353</v>
      </c>
      <c r="B133" s="83">
        <f t="shared" ref="B133:G133" si="29">SUM(B134:B136)</f>
        <v>0</v>
      </c>
      <c r="C133" s="83">
        <f t="shared" si="29"/>
        <v>0</v>
      </c>
      <c r="D133" s="83">
        <f t="shared" si="29"/>
        <v>0</v>
      </c>
      <c r="E133" s="83">
        <f t="shared" si="29"/>
        <v>0</v>
      </c>
      <c r="F133" s="83">
        <f t="shared" si="29"/>
        <v>0</v>
      </c>
      <c r="G133" s="83">
        <f t="shared" si="29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0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0"/>
        <v>0</v>
      </c>
    </row>
    <row r="137" spans="1:7" x14ac:dyDescent="0.25">
      <c r="A137" s="84" t="s">
        <v>357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 x14ac:dyDescent="0.25">
      <c r="A146" s="84" t="s">
        <v>366</v>
      </c>
      <c r="B146" s="83">
        <f t="shared" ref="B146:G146" si="33">SUM(B147:B149)</f>
        <v>0</v>
      </c>
      <c r="C146" s="83">
        <f t="shared" si="33"/>
        <v>0</v>
      </c>
      <c r="D146" s="83">
        <f t="shared" si="33"/>
        <v>0</v>
      </c>
      <c r="E146" s="83">
        <f t="shared" si="33"/>
        <v>0</v>
      </c>
      <c r="F146" s="83">
        <f t="shared" si="33"/>
        <v>0</v>
      </c>
      <c r="G146" s="83">
        <f t="shared" si="33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4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4"/>
        <v>0</v>
      </c>
    </row>
    <row r="150" spans="1:7" x14ac:dyDescent="0.25">
      <c r="A150" s="84" t="s">
        <v>370</v>
      </c>
      <c r="B150" s="83">
        <f t="shared" ref="B150:G150" si="35">SUM(B151:B157)</f>
        <v>0</v>
      </c>
      <c r="C150" s="83">
        <f t="shared" si="35"/>
        <v>0</v>
      </c>
      <c r="D150" s="83">
        <f t="shared" si="35"/>
        <v>0</v>
      </c>
      <c r="E150" s="83">
        <f t="shared" si="35"/>
        <v>0</v>
      </c>
      <c r="F150" s="83">
        <f t="shared" si="35"/>
        <v>0</v>
      </c>
      <c r="G150" s="83">
        <f t="shared" si="35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6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6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6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6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6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6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7">B9+B84</f>
        <v>0</v>
      </c>
      <c r="C159" s="90">
        <f t="shared" si="37"/>
        <v>0</v>
      </c>
      <c r="D159" s="90">
        <f t="shared" si="37"/>
        <v>0</v>
      </c>
      <c r="E159" s="90">
        <f t="shared" si="37"/>
        <v>0</v>
      </c>
      <c r="F159" s="90">
        <f t="shared" si="37"/>
        <v>0</v>
      </c>
      <c r="G159" s="90">
        <f t="shared" si="37"/>
        <v>0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  <row r="162" spans="1:1" x14ac:dyDescent="0.25">
      <c r="A162" s="161" t="s">
        <v>602</v>
      </c>
    </row>
    <row r="163" spans="1:1" x14ac:dyDescent="0.25">
      <c r="A163" s="199" t="s">
        <v>604</v>
      </c>
    </row>
    <row r="164" spans="1:1" x14ac:dyDescent="0.25">
      <c r="A164" s="200" t="s">
        <v>605</v>
      </c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B18:F18 G29:G37 B28:F28 G39:G47 B38:F38 G49:G57 B48:F48 B59:G61 B58:F58 B63:G70 B62:F62 B71:F92 B94:F159 B93:C93 E93:F93 G11:G13 G15:G17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4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1" t="s">
        <v>380</v>
      </c>
      <c r="B1" s="172"/>
      <c r="C1" s="172"/>
      <c r="D1" s="172"/>
      <c r="E1" s="172"/>
      <c r="F1" s="172"/>
      <c r="G1" s="173"/>
    </row>
    <row r="2" spans="1:7" ht="15" customHeight="1" x14ac:dyDescent="0.25">
      <c r="A2" s="110" t="str">
        <f>'Formato 1'!A2</f>
        <v>FIDEICOMISO PROMOCIÓN JUVENIL 129747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6" t="s">
        <v>4</v>
      </c>
      <c r="B7" s="168" t="s">
        <v>298</v>
      </c>
      <c r="C7" s="168"/>
      <c r="D7" s="168"/>
      <c r="E7" s="168"/>
      <c r="F7" s="168"/>
      <c r="G7" s="170" t="s">
        <v>299</v>
      </c>
    </row>
    <row r="8" spans="1:7" ht="30" x14ac:dyDescent="0.25">
      <c r="A8" s="167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69"/>
    </row>
    <row r="9" spans="1:7" ht="15.75" customHeight="1" x14ac:dyDescent="0.25">
      <c r="A9" s="26" t="s">
        <v>382</v>
      </c>
      <c r="B9" s="30">
        <f>SUM(B10:B17)</f>
        <v>0</v>
      </c>
      <c r="C9" s="30">
        <f t="shared" ref="C9:G9" si="0">SUM(C10:C17)</f>
        <v>0</v>
      </c>
      <c r="D9" s="30">
        <f t="shared" si="0"/>
        <v>0</v>
      </c>
      <c r="E9" s="30">
        <f t="shared" si="0"/>
        <v>0</v>
      </c>
      <c r="F9" s="30">
        <f t="shared" si="0"/>
        <v>0</v>
      </c>
      <c r="G9" s="30">
        <f t="shared" si="0"/>
        <v>0</v>
      </c>
    </row>
    <row r="10" spans="1:7" x14ac:dyDescent="0.25">
      <c r="A10" s="63" t="s">
        <v>383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f>+D10-E10</f>
        <v>0</v>
      </c>
    </row>
    <row r="11" spans="1:7" x14ac:dyDescent="0.25">
      <c r="A11" s="63" t="s">
        <v>384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63" t="s">
        <v>385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63" t="s">
        <v>386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63" t="s">
        <v>387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63" t="s">
        <v>388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63" t="s">
        <v>389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 t="s">
        <v>390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150</v>
      </c>
      <c r="B18" s="49"/>
      <c r="C18" s="49"/>
      <c r="D18" s="49"/>
      <c r="E18" s="49"/>
      <c r="F18" s="49"/>
      <c r="G18" s="49"/>
    </row>
    <row r="19" spans="1:7" x14ac:dyDescent="0.25">
      <c r="A19" s="3" t="s">
        <v>391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383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384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385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386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389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150</v>
      </c>
      <c r="B28" s="49"/>
      <c r="C28" s="49"/>
      <c r="D28" s="49"/>
      <c r="E28" s="49"/>
      <c r="F28" s="49"/>
      <c r="G28" s="49"/>
    </row>
    <row r="29" spans="1:7" x14ac:dyDescent="0.25">
      <c r="A29" s="3" t="s">
        <v>379</v>
      </c>
      <c r="B29" s="4">
        <f>SUM(B19,B9)</f>
        <v>0</v>
      </c>
      <c r="C29" s="4">
        <f t="shared" ref="C29:G29" si="2">SUM(C19,C9)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2" spans="1:7" x14ac:dyDescent="0.25">
      <c r="A32" s="161" t="s">
        <v>602</v>
      </c>
    </row>
    <row r="33" spans="1:1" x14ac:dyDescent="0.25">
      <c r="A33" s="199" t="s">
        <v>604</v>
      </c>
    </row>
    <row r="34" spans="1:1" x14ac:dyDescent="0.25">
      <c r="A34" s="200" t="s">
        <v>605</v>
      </c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1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82"/>
  <sheetViews>
    <sheetView showGridLines="0" zoomScale="75" zoomScaleNormal="75" workbookViewId="0">
      <selection activeCell="C9" sqref="C9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7" t="s">
        <v>392</v>
      </c>
      <c r="B1" s="178"/>
      <c r="C1" s="178"/>
      <c r="D1" s="178"/>
      <c r="E1" s="178"/>
      <c r="F1" s="178"/>
      <c r="G1" s="178"/>
    </row>
    <row r="2" spans="1:7" x14ac:dyDescent="0.25">
      <c r="A2" s="110" t="str">
        <f>'Formato 1'!A2</f>
        <v>FIDEICOMISO PROMOCIÓN JUVENIL 129747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6" t="s">
        <v>4</v>
      </c>
      <c r="B7" s="174" t="s">
        <v>298</v>
      </c>
      <c r="C7" s="175"/>
      <c r="D7" s="175"/>
      <c r="E7" s="175"/>
      <c r="F7" s="176"/>
      <c r="G7" s="170" t="s">
        <v>395</v>
      </c>
    </row>
    <row r="8" spans="1:7" ht="30" x14ac:dyDescent="0.25">
      <c r="A8" s="167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69"/>
    </row>
    <row r="9" spans="1:7" ht="16.5" customHeight="1" x14ac:dyDescent="0.25">
      <c r="A9" s="26" t="s">
        <v>397</v>
      </c>
      <c r="B9" s="30">
        <f>SUM(B10,B19,B27,B37)</f>
        <v>0</v>
      </c>
      <c r="C9" s="30">
        <f t="shared" ref="C9:G9" si="0">SUM(C10,C19,C27,C37)</f>
        <v>0</v>
      </c>
      <c r="D9" s="30">
        <f t="shared" si="0"/>
        <v>0</v>
      </c>
      <c r="E9" s="30">
        <f t="shared" si="0"/>
        <v>0</v>
      </c>
      <c r="F9" s="30">
        <f t="shared" si="0"/>
        <v>0</v>
      </c>
      <c r="G9" s="30">
        <f t="shared" si="0"/>
        <v>0</v>
      </c>
    </row>
    <row r="10" spans="1:7" ht="15" customHeight="1" x14ac:dyDescent="0.25">
      <c r="A10" s="58" t="s">
        <v>398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0</v>
      </c>
      <c r="C19" s="47">
        <f t="shared" ref="C19:F19" si="2">SUM(C20:C26)</f>
        <v>0</v>
      </c>
      <c r="D19" s="47">
        <f t="shared" si="2"/>
        <v>0</v>
      </c>
      <c r="E19" s="47">
        <f t="shared" si="2"/>
        <v>0</v>
      </c>
      <c r="F19" s="47">
        <f t="shared" si="2"/>
        <v>0</v>
      </c>
      <c r="G19" s="47">
        <f>SUM(G20:G26)</f>
        <v>0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411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413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>+D26-E26</f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0</v>
      </c>
      <c r="C77" s="4">
        <f t="shared" ref="C77:G77" si="10">C43+C9</f>
        <v>0</v>
      </c>
      <c r="D77" s="4">
        <f t="shared" si="10"/>
        <v>0</v>
      </c>
      <c r="E77" s="4">
        <f t="shared" si="10"/>
        <v>0</v>
      </c>
      <c r="F77" s="4">
        <f t="shared" si="10"/>
        <v>0</v>
      </c>
      <c r="G77" s="4">
        <f t="shared" si="10"/>
        <v>0</v>
      </c>
    </row>
    <row r="78" spans="1:7" x14ac:dyDescent="0.25">
      <c r="A78" s="55"/>
      <c r="B78" s="82"/>
      <c r="C78" s="82"/>
      <c r="D78" s="82"/>
      <c r="E78" s="82"/>
      <c r="F78" s="82"/>
      <c r="G78" s="82"/>
    </row>
    <row r="80" spans="1:7" x14ac:dyDescent="0.25">
      <c r="A80" s="161" t="s">
        <v>602</v>
      </c>
    </row>
    <row r="81" spans="1:1" x14ac:dyDescent="0.25">
      <c r="A81" s="199" t="s">
        <v>604</v>
      </c>
    </row>
    <row r="82" spans="1:1" x14ac:dyDescent="0.25">
      <c r="A82" s="200" t="s">
        <v>605</v>
      </c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8 B27:G77 B25:F25 B19:F19 B20:F20 B21:F21 B22:F22 B23:F23 B24:F24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8"/>
  <sheetViews>
    <sheetView showGridLines="0" topLeftCell="A4" zoomScale="75" zoomScaleNormal="75" workbookViewId="0">
      <selection activeCell="D10" sqref="D1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1" t="s">
        <v>431</v>
      </c>
      <c r="B1" s="163"/>
      <c r="C1" s="163"/>
      <c r="D1" s="163"/>
      <c r="E1" s="163"/>
      <c r="F1" s="163"/>
      <c r="G1" s="164"/>
    </row>
    <row r="2" spans="1:7" x14ac:dyDescent="0.25">
      <c r="A2" s="110" t="str">
        <f>'Formato 1'!A2</f>
        <v>FIDEICOMISO PROMOCIÓN JUVENIL 129747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66" t="s">
        <v>433</v>
      </c>
      <c r="B7" s="169" t="s">
        <v>298</v>
      </c>
      <c r="C7" s="169"/>
      <c r="D7" s="169"/>
      <c r="E7" s="169"/>
      <c r="F7" s="169"/>
      <c r="G7" s="169" t="s">
        <v>299</v>
      </c>
    </row>
    <row r="8" spans="1:7" ht="30" x14ac:dyDescent="0.25">
      <c r="A8" s="167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179"/>
    </row>
    <row r="9" spans="1:7" ht="15.75" customHeight="1" x14ac:dyDescent="0.25">
      <c r="A9" s="26" t="s">
        <v>434</v>
      </c>
      <c r="B9" s="119">
        <f>SUM(B10,B11,B12,B15,B16,B19)</f>
        <v>0</v>
      </c>
      <c r="C9" s="119">
        <f t="shared" ref="C9:G9" si="0">SUM(C10,C11,C12,C15,C16,C19)</f>
        <v>0</v>
      </c>
      <c r="D9" s="119">
        <f t="shared" si="0"/>
        <v>0</v>
      </c>
      <c r="E9" s="119">
        <f t="shared" si="0"/>
        <v>0</v>
      </c>
      <c r="F9" s="119">
        <f t="shared" si="0"/>
        <v>0</v>
      </c>
      <c r="G9" s="119">
        <f t="shared" si="0"/>
        <v>0</v>
      </c>
    </row>
    <row r="10" spans="1:7" x14ac:dyDescent="0.25">
      <c r="A10" s="58" t="s">
        <v>435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6">
        <f>D10-E10</f>
        <v>0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0</v>
      </c>
      <c r="C33" s="119">
        <f t="shared" ref="C33:G33" si="8">C21+C9</f>
        <v>0</v>
      </c>
      <c r="D33" s="119">
        <f t="shared" si="8"/>
        <v>0</v>
      </c>
      <c r="E33" s="119">
        <f t="shared" si="8"/>
        <v>0</v>
      </c>
      <c r="F33" s="119">
        <f t="shared" si="8"/>
        <v>0</v>
      </c>
      <c r="G33" s="119">
        <f t="shared" si="8"/>
        <v>0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  <row r="36" spans="1:7" x14ac:dyDescent="0.25">
      <c r="A36" s="161" t="s">
        <v>602</v>
      </c>
    </row>
    <row r="37" spans="1:7" x14ac:dyDescent="0.25">
      <c r="A37" s="199" t="s">
        <v>604</v>
      </c>
    </row>
    <row r="38" spans="1:7" x14ac:dyDescent="0.25">
      <c r="A38" s="200" t="s">
        <v>605</v>
      </c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 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Instituto de la Juventud</cp:lastModifiedBy>
  <cp:revision/>
  <cp:lastPrinted>2024-03-20T14:35:03Z</cp:lastPrinted>
  <dcterms:created xsi:type="dcterms:W3CDTF">2023-03-16T22:14:51Z</dcterms:created>
  <dcterms:modified xsi:type="dcterms:W3CDTF">2024-04-25T15:24:25Z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