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Miguel\Documents\Instituto Municipal de la Juventud de León Guanajuato\2023\5.- cuenta publica\4.- 4to trimestre cuenta pública 2023\"/>
    </mc:Choice>
  </mc:AlternateContent>
  <xr:revisionPtr revIDLastSave="0" documentId="13_ncr:1_{A5EE6250-572F-4A46-9062-ACBF8D756F3E}" xr6:coauthVersionLast="36" xr6:coauthVersionMax="47" xr10:uidLastSave="{00000000-0000-0000-0000-000000000000}"/>
  <bookViews>
    <workbookView xWindow="0" yWindow="0" windowWidth="28800" windowHeight="10185"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workbook>
</file>

<file path=xl/calcChain.xml><?xml version="1.0" encoding="utf-8"?>
<calcChain xmlns="http://schemas.openxmlformats.org/spreadsheetml/2006/main">
  <c r="D23" i="5" l="1"/>
  <c r="C16" i="4"/>
  <c r="B16" i="4"/>
  <c r="D7" i="4"/>
  <c r="G7" i="4"/>
  <c r="G16" i="4"/>
  <c r="F16" i="4"/>
  <c r="E16" i="4"/>
  <c r="D16" i="4"/>
  <c r="D8" i="8"/>
  <c r="D6" i="8"/>
  <c r="G77" i="6"/>
  <c r="G55" i="6"/>
  <c r="G54" i="6"/>
  <c r="G53" i="6"/>
  <c r="G51" i="6"/>
  <c r="G49" i="6"/>
  <c r="G48" i="6"/>
  <c r="G47" i="6"/>
  <c r="G46" i="6"/>
  <c r="G45" i="6"/>
  <c r="G44" i="6"/>
  <c r="G43"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C77" i="6"/>
  <c r="D40" i="5" l="1"/>
  <c r="G40" i="5" s="1"/>
  <c r="G39" i="5"/>
  <c r="D39" i="5"/>
  <c r="D38" i="5"/>
  <c r="G38" i="5" s="1"/>
  <c r="G37" i="5"/>
  <c r="D37" i="5"/>
  <c r="D36" i="5" s="1"/>
  <c r="F36" i="5"/>
  <c r="E36" i="5"/>
  <c r="C36" i="5"/>
  <c r="B36" i="5"/>
  <c r="G34" i="5"/>
  <c r="D34" i="5"/>
  <c r="D33" i="5"/>
  <c r="G33" i="5" s="1"/>
  <c r="G32" i="5"/>
  <c r="D32" i="5"/>
  <c r="D31" i="5"/>
  <c r="G31" i="5" s="1"/>
  <c r="G30" i="5"/>
  <c r="D30" i="5"/>
  <c r="D29" i="5"/>
  <c r="G29" i="5" s="1"/>
  <c r="G28" i="5"/>
  <c r="D28" i="5"/>
  <c r="D27" i="5"/>
  <c r="G27" i="5" s="1"/>
  <c r="G26" i="5"/>
  <c r="D26" i="5"/>
  <c r="D25" i="5" s="1"/>
  <c r="F25" i="5"/>
  <c r="E25" i="5"/>
  <c r="C25" i="5"/>
  <c r="B25" i="5"/>
  <c r="G23" i="5"/>
  <c r="D22" i="5"/>
  <c r="G22" i="5" s="1"/>
  <c r="G21" i="5"/>
  <c r="D21" i="5"/>
  <c r="D20" i="5"/>
  <c r="G20" i="5" s="1"/>
  <c r="G19" i="5"/>
  <c r="D19" i="5"/>
  <c r="D18" i="5"/>
  <c r="D16" i="5" s="1"/>
  <c r="G17" i="5"/>
  <c r="D17" i="5"/>
  <c r="F16" i="5"/>
  <c r="E16" i="5"/>
  <c r="C16" i="5"/>
  <c r="B16" i="5"/>
  <c r="G14" i="5"/>
  <c r="D14" i="5"/>
  <c r="D13" i="5"/>
  <c r="G13" i="5" s="1"/>
  <c r="G12" i="5"/>
  <c r="D12" i="5"/>
  <c r="D11" i="5"/>
  <c r="G11" i="5" s="1"/>
  <c r="G10" i="5"/>
  <c r="D10" i="5"/>
  <c r="D9" i="5"/>
  <c r="G9" i="5" s="1"/>
  <c r="G8" i="5"/>
  <c r="D8" i="5"/>
  <c r="D7" i="5"/>
  <c r="D6" i="5" s="1"/>
  <c r="F6" i="5"/>
  <c r="F42" i="5" s="1"/>
  <c r="E6" i="5"/>
  <c r="E42" i="5" s="1"/>
  <c r="C6" i="5"/>
  <c r="B6" i="5"/>
  <c r="F52" i="4"/>
  <c r="E52" i="4"/>
  <c r="C52" i="4"/>
  <c r="B52" i="4"/>
  <c r="D50" i="4"/>
  <c r="G50" i="4" s="1"/>
  <c r="G48" i="4"/>
  <c r="D48" i="4"/>
  <c r="D46" i="4"/>
  <c r="G46" i="4" s="1"/>
  <c r="D44" i="4"/>
  <c r="G44" i="4" s="1"/>
  <c r="D42" i="4"/>
  <c r="G42" i="4" s="1"/>
  <c r="G40" i="4"/>
  <c r="D40" i="4"/>
  <c r="D38" i="4"/>
  <c r="G38" i="4" s="1"/>
  <c r="F30" i="4"/>
  <c r="E30" i="4"/>
  <c r="C30" i="4"/>
  <c r="B30" i="4"/>
  <c r="D28" i="4"/>
  <c r="G28" i="4" s="1"/>
  <c r="D27" i="4"/>
  <c r="G27" i="4" s="1"/>
  <c r="D26" i="4"/>
  <c r="G26" i="4" s="1"/>
  <c r="D25" i="4"/>
  <c r="D30" i="4" s="1"/>
  <c r="D14" i="4"/>
  <c r="G14" i="4" s="1"/>
  <c r="G13" i="4"/>
  <c r="D13" i="4"/>
  <c r="D12" i="4"/>
  <c r="G12" i="4" s="1"/>
  <c r="G11" i="4"/>
  <c r="D11" i="4"/>
  <c r="D10" i="4"/>
  <c r="G10" i="4" s="1"/>
  <c r="D9" i="4"/>
  <c r="G9" i="4" s="1"/>
  <c r="D8" i="4"/>
  <c r="G8" i="4" s="1"/>
  <c r="G8" i="8"/>
  <c r="D16" i="8"/>
  <c r="B6" i="8"/>
  <c r="B16" i="8"/>
  <c r="C16" i="8"/>
  <c r="F16" i="8"/>
  <c r="E16" i="8"/>
  <c r="D14" i="8"/>
  <c r="G14" i="8" s="1"/>
  <c r="D12" i="8"/>
  <c r="G12" i="8" s="1"/>
  <c r="G10" i="8"/>
  <c r="D10" i="8"/>
  <c r="D76" i="6"/>
  <c r="G76" i="6" s="1"/>
  <c r="G75" i="6"/>
  <c r="D75" i="6"/>
  <c r="D74" i="6"/>
  <c r="G74" i="6" s="1"/>
  <c r="G73" i="6"/>
  <c r="D73" i="6"/>
  <c r="D72" i="6"/>
  <c r="G72" i="6" s="1"/>
  <c r="G71" i="6"/>
  <c r="D71" i="6"/>
  <c r="D70" i="6"/>
  <c r="G70" i="6" s="1"/>
  <c r="G69" i="6" s="1"/>
  <c r="F69" i="6"/>
  <c r="E69" i="6"/>
  <c r="D69" i="6"/>
  <c r="C69" i="6"/>
  <c r="B69" i="6"/>
  <c r="D68" i="6"/>
  <c r="G68" i="6" s="1"/>
  <c r="G67" i="6"/>
  <c r="D67" i="6"/>
  <c r="D66" i="6"/>
  <c r="D65" i="6" s="1"/>
  <c r="F65" i="6"/>
  <c r="E65" i="6"/>
  <c r="C65" i="6"/>
  <c r="B65" i="6"/>
  <c r="D64" i="6"/>
  <c r="G64" i="6" s="1"/>
  <c r="G63" i="6"/>
  <c r="D63" i="6"/>
  <c r="D62" i="6"/>
  <c r="G62" i="6" s="1"/>
  <c r="G61" i="6"/>
  <c r="D61" i="6"/>
  <c r="D60" i="6"/>
  <c r="G60" i="6" s="1"/>
  <c r="G59" i="6"/>
  <c r="D59" i="6"/>
  <c r="D58" i="6"/>
  <c r="G58" i="6" s="1"/>
  <c r="G57" i="6" s="1"/>
  <c r="F57" i="6"/>
  <c r="E57" i="6"/>
  <c r="C57" i="6"/>
  <c r="B57" i="6"/>
  <c r="D56" i="6"/>
  <c r="G56" i="6" s="1"/>
  <c r="D55" i="6"/>
  <c r="D54" i="6"/>
  <c r="D53" i="6" s="1"/>
  <c r="F53" i="6"/>
  <c r="E53" i="6"/>
  <c r="C53" i="6"/>
  <c r="B53" i="6"/>
  <c r="D52" i="6"/>
  <c r="G52" i="6" s="1"/>
  <c r="D51" i="6"/>
  <c r="D50" i="6"/>
  <c r="G50" i="6" s="1"/>
  <c r="D49" i="6"/>
  <c r="D48" i="6"/>
  <c r="D47" i="6"/>
  <c r="D46" i="6"/>
  <c r="D45" i="6"/>
  <c r="D44" i="6"/>
  <c r="F43" i="6"/>
  <c r="E43" i="6"/>
  <c r="C43" i="6"/>
  <c r="B43" i="6"/>
  <c r="D42" i="6"/>
  <c r="G42" i="6" s="1"/>
  <c r="D41" i="6"/>
  <c r="D40" i="6"/>
  <c r="D39" i="6"/>
  <c r="D38" i="6"/>
  <c r="D37" i="6"/>
  <c r="D36" i="6"/>
  <c r="D35" i="6"/>
  <c r="D34" i="6"/>
  <c r="F33" i="6"/>
  <c r="E33" i="6"/>
  <c r="C33" i="6"/>
  <c r="B33" i="6"/>
  <c r="D32" i="6"/>
  <c r="D31" i="6"/>
  <c r="D30" i="6"/>
  <c r="D29" i="6"/>
  <c r="D28" i="6"/>
  <c r="D27" i="6"/>
  <c r="D26" i="6"/>
  <c r="D25" i="6"/>
  <c r="D24" i="6"/>
  <c r="F23" i="6"/>
  <c r="E23" i="6"/>
  <c r="C23" i="6"/>
  <c r="B23" i="6"/>
  <c r="B77" i="6" s="1"/>
  <c r="D22" i="6"/>
  <c r="D21" i="6"/>
  <c r="D20" i="6"/>
  <c r="D19" i="6"/>
  <c r="D18" i="6"/>
  <c r="D17" i="6"/>
  <c r="D16" i="6"/>
  <c r="D15" i="6"/>
  <c r="D14" i="6"/>
  <c r="D13" i="6" s="1"/>
  <c r="F13" i="6"/>
  <c r="E13" i="6"/>
  <c r="C13" i="6"/>
  <c r="B13" i="6"/>
  <c r="D12" i="6"/>
  <c r="D11" i="6"/>
  <c r="D10" i="6"/>
  <c r="D9" i="6"/>
  <c r="D8" i="6"/>
  <c r="D7" i="6"/>
  <c r="D6" i="6"/>
  <c r="F5" i="6"/>
  <c r="E5" i="6"/>
  <c r="C5" i="6"/>
  <c r="B5" i="6"/>
  <c r="C42" i="5" l="1"/>
  <c r="B42" i="5"/>
  <c r="G6" i="8"/>
  <c r="G16" i="8" s="1"/>
  <c r="F77" i="6"/>
  <c r="E77" i="6"/>
  <c r="D43" i="6"/>
  <c r="D33" i="6"/>
  <c r="D23" i="6"/>
  <c r="D77" i="6" s="1"/>
  <c r="D5" i="6"/>
  <c r="D42" i="5"/>
  <c r="G25" i="5"/>
  <c r="G36" i="5"/>
  <c r="G7" i="5"/>
  <c r="G6" i="5" s="1"/>
  <c r="G18" i="5"/>
  <c r="G16" i="5" s="1"/>
  <c r="G52" i="4"/>
  <c r="D52" i="4"/>
  <c r="G25" i="4"/>
  <c r="G30" i="4" s="1"/>
  <c r="D57" i="6"/>
  <c r="G66" i="6"/>
  <c r="G65" i="6" s="1"/>
  <c r="G42" i="5" l="1"/>
</calcChain>
</file>

<file path=xl/sharedStrings.xml><?xml version="1.0" encoding="utf-8"?>
<sst xmlns="http://schemas.openxmlformats.org/spreadsheetml/2006/main" count="205" uniqueCount="144">
  <si>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</si>
  <si>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</si>
  <si>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</si>
  <si>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</si>
  <si>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</si>
  <si>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</si>
  <si>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</si>
  <si>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</si>
  <si>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</si>
  <si>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</si>
  <si>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</si>
  <si>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</si>
  <si>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</si>
  <si>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</si>
  <si>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</si>
  <si>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</si>
  <si>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</si>
  <si>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</si>
  <si>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</si>
  <si>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</si>
  <si>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</si>
  <si>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</si>
  <si>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</si>
  <si>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</si>
  <si>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</si>
  <si>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</si>
  <si>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</si>
  <si>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</si>
  <si>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</si>
  <si>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</si>
  <si>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</si>
  <si>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</si>
  <si>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</si>
  <si>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</si>
  <si>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</si>
  <si>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</si>
  <si>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</si>
  <si>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</si>
  <si>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</si>
  <si>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</si>
  <si>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</si>
  <si>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</si>
  <si>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</si>
  <si>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</si>
  <si>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</si>
  <si>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</si>
  <si>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</si>
  <si>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</si>
  <si>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</si>
  <si>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</si>
  <si>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</si>
  <si>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</si>
  <si>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</si>
  <si>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</si>
  <si>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</si>
  <si>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</si>
  <si>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</si>
  <si>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</si>
  <si>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</si>
  <si>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</si>
  <si>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</si>
  <si>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</si>
  <si>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</si>
  <si>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</si>
  <si>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</si>
  <si>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</si>
  <si>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</si>
  <si>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</si>
  <si>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</si>
  <si>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</si>
  <si>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</si>
  <si>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</si>
  <si>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</si>
  <si>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</si>
  <si>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</si>
  <si>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</si>
  <si>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</si>
  <si>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</si>
  <si>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</si>
  <si>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</si>
  <si>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</si>
  <si>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</si>
  <si>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</si>
  <si>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</si>
  <si>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</si>
  <si>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</si>
  <si>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</si>
  <si>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</si>
  <si>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</si>
  <si>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</si>
  <si>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</si>
  <si>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</si>
  <si>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</si>
  <si>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</si>
  <si>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</si>
  <si>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</si>
  <si>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</si>
  <si>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</si>
  <si>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</si>
  <si>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</si>
  <si>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</si>
  <si>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</si>
  <si>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</si>
  <si>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</si>
  <si>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</si>
  <si>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</si>
  <si>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</si>
  <si>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</si>
  <si>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</si>
  <si>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</si>
  <si>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</si>
  <si>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</si>
  <si>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</si>
  <si>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</si>
  <si>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</si>
  <si>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</si>
  <si>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</si>
  <si>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</si>
  <si>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</si>
  <si>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</si>
  <si>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</si>
  <si>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</si>
  <si>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</si>
  <si>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</si>
  <si>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</si>
  <si>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</si>
  <si>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</si>
  <si>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</si>
  <si>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</si>
  <si>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</si>
  <si>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</si>
  <si>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</si>
  <si>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</si>
  <si>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</si>
  <si>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lnstituto Municipal de la Juventud de León Guanajuato
Estado Analítico del Ejercicio del Presupuesto de Egresos
Clasificación por Objeto del Gasto (Capítulo y Concepto)
Del 01 de Enero al 31 de Diciembre del 2023</t>
  </si>
  <si>
    <t>Bajo protesta de decir verdad declaramos que los Estados Financieros y sus notas, son razonablemente correctos y son responsabilidad del emisor.</t>
  </si>
  <si>
    <t>lnstituto Municipal de la Juventud de León Guanajuato
Estado Analítico del Ejercicio del Presupuesto de Egresos
Clasificación Económica (por Tipo de Gasto)
Del 01 de Enero al 31 de Diciembre del 2023</t>
  </si>
  <si>
    <t>lnstituto Municipal de la Juventud de León Guanajuato
Estado Analítico del Ejercicio del Presupuesto de Egresos
Clasificación Administrativa
Del 01 de Enero al 31 de Diciembre del 2023</t>
  </si>
  <si>
    <t>5052 lnstituto Municipal de la Juventud de León Guanajuato</t>
  </si>
  <si>
    <t>Dependencia o Unidad Administrativa 9</t>
  </si>
  <si>
    <t>Gobierno (Federal/Estatal/Municipal) de __________________________
Estado Analítico del Ejercicio del Presupuesto de Egresos
Clasificación Administrativa
Del 01 de enero al 31 de diciembre de 2023</t>
  </si>
  <si>
    <t>lnstituto Municipal de la Juventud de León Guanajuato
Estado Analítico del Ejercicio del Presupuesto de Egresos
Clasificación Administrativa
Del 01 de enero al 31 de diciembre de 2023</t>
  </si>
  <si>
    <t>lnstituto Municipal de la Juventud de León Guanajuato
Estado Analítico del Ejercicio del Presupuesto de Egresos
Clasificación Funcional (Finalidad y Función)
Del 01 de Enero al 31 de Diciembre del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</si>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</sst>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54">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3" fontId="2" fillId="3" borderId="14" xfId="16" applyFont="1" applyFill="1" applyBorder="1" applyProtection="1">
      <protection locked="0"/>
    </xf>
    <xf numFmtId="43" fontId="0" fillId="0" borderId="0" xfId="16" applyFont="1"/>
    <xf numFmtId="0" fontId="1" fillId="0" borderId="0" xfId="8" applyAlignment="1" applyProtection="1">
      <alignment horizontal="left" vertical="top" indent="1"/>
      <protection locked="0"/>
    </xf>
    <xf numFmtId="4" fontId="0" fillId="0" borderId="0" xfId="0" applyNumberFormat="1" applyProtection="1">
      <protection locked="0"/>
    </xf>
    <xf numFmtId="43" fontId="0" fillId="0" borderId="0" xfId="16" applyFon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82</xdr:row>
      <xdr:rowOff>38100</xdr:rowOff>
    </xdr:from>
    <xdr:to>
      <xdr:col>1</xdr:col>
      <xdr:colOff>295275</xdr:colOff>
      <xdr:row>86</xdr:row>
      <xdr:rowOff>76200</xdr:rowOff>
    </xdr:to>
    <xdr:pic>
      <xdr:nvPicPr>
        <xdr:cNvPr id="2" name="Imagen 1">
          <a:extLst>
            <a:ext uri="{FF2B5EF4-FFF2-40B4-BE49-F238E27FC236}">
              <a16:creationId xmlns:a16="http://schemas.microsoft.com/office/drawing/2014/main" id="{C5689FFA-6704-4A40-9F72-B77A7D20E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2515850"/>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89</xdr:row>
      <xdr:rowOff>66675</xdr:rowOff>
    </xdr:from>
    <xdr:to>
      <xdr:col>1</xdr:col>
      <xdr:colOff>790575</xdr:colOff>
      <xdr:row>93</xdr:row>
      <xdr:rowOff>76200</xdr:rowOff>
    </xdr:to>
    <xdr:pic>
      <xdr:nvPicPr>
        <xdr:cNvPr id="4" name="Imagen 3">
          <a:extLst>
            <a:ext uri="{FF2B5EF4-FFF2-40B4-BE49-F238E27FC236}">
              <a16:creationId xmlns:a16="http://schemas.microsoft.com/office/drawing/2014/main" id="{22DE17DB-57AD-494B-A39D-72E31CF566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3544550"/>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190500</xdr:colOff>
      <xdr:row>89</xdr:row>
      <xdr:rowOff>85725</xdr:rowOff>
    </xdr:from>
    <xdr:to>
      <xdr:col>5</xdr:col>
      <xdr:colOff>361950</xdr:colOff>
      <xdr:row>93</xdr:row>
      <xdr:rowOff>132484</xdr:rowOff>
    </xdr:to>
    <xdr:pic>
      <xdr:nvPicPr>
        <xdr:cNvPr id="5" name="Imagen 4">
          <a:extLst>
            <a:ext uri="{FF2B5EF4-FFF2-40B4-BE49-F238E27FC236}">
              <a16:creationId xmlns:a16="http://schemas.microsoft.com/office/drawing/2014/main" id="{469B1121-7C2D-431F-91B9-9855DA9EEF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0" y="13420725"/>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923925</xdr:colOff>
      <xdr:row>81</xdr:row>
      <xdr:rowOff>57150</xdr:rowOff>
    </xdr:from>
    <xdr:to>
      <xdr:col>5</xdr:col>
      <xdr:colOff>636301</xdr:colOff>
      <xdr:row>86</xdr:row>
      <xdr:rowOff>0</xdr:rowOff>
    </xdr:to>
    <xdr:pic>
      <xdr:nvPicPr>
        <xdr:cNvPr id="6" name="Imagen 5">
          <a:extLst>
            <a:ext uri="{FF2B5EF4-FFF2-40B4-BE49-F238E27FC236}">
              <a16:creationId xmlns:a16="http://schemas.microsoft.com/office/drawing/2014/main" id="{D15A878C-B1EE-4609-8022-3A8780DB716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62600" y="12249150"/>
          <a:ext cx="2941351"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990600</xdr:colOff>
      <xdr:row>23</xdr:row>
      <xdr:rowOff>0</xdr:rowOff>
    </xdr:from>
    <xdr:to>
      <xdr:col>2</xdr:col>
      <xdr:colOff>123825</xdr:colOff>
      <xdr:row>27</xdr:row>
      <xdr:rowOff>38100</xdr:rowOff>
    </xdr:to>
    <xdr:pic>
      <xdr:nvPicPr>
        <xdr:cNvPr id="2" name="Imagen 1">
          <a:extLst>
            <a:ext uri="{FF2B5EF4-FFF2-40B4-BE49-F238E27FC236}">
              <a16:creationId xmlns:a16="http://schemas.microsoft.com/office/drawing/2014/main" id="{2EC5E82E-C05F-4C23-9E4B-AA5E46A5F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4048125"/>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762000</xdr:colOff>
      <xdr:row>30</xdr:row>
      <xdr:rowOff>114300</xdr:rowOff>
    </xdr:from>
    <xdr:to>
      <xdr:col>2</xdr:col>
      <xdr:colOff>609600</xdr:colOff>
      <xdr:row>34</xdr:row>
      <xdr:rowOff>123825</xdr:rowOff>
    </xdr:to>
    <xdr:pic>
      <xdr:nvPicPr>
        <xdr:cNvPr id="4" name="Imagen 3">
          <a:extLst>
            <a:ext uri="{FF2B5EF4-FFF2-40B4-BE49-F238E27FC236}">
              <a16:creationId xmlns:a16="http://schemas.microsoft.com/office/drawing/2014/main" id="{DF9ECF9B-C4E4-465C-B0A1-17063D66D4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5162550"/>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733425</xdr:colOff>
      <xdr:row>30</xdr:row>
      <xdr:rowOff>104775</xdr:rowOff>
    </xdr:from>
    <xdr:to>
      <xdr:col>5</xdr:col>
      <xdr:colOff>904875</xdr:colOff>
      <xdr:row>35</xdr:row>
      <xdr:rowOff>8659</xdr:rowOff>
    </xdr:to>
    <xdr:pic>
      <xdr:nvPicPr>
        <xdr:cNvPr id="5" name="Imagen 4">
          <a:extLst>
            <a:ext uri="{FF2B5EF4-FFF2-40B4-BE49-F238E27FC236}">
              <a16:creationId xmlns:a16="http://schemas.microsoft.com/office/drawing/2014/main" id="{59E95FA5-4987-419F-A2B0-F51C898186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53075" y="5153025"/>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390525</xdr:colOff>
      <xdr:row>22</xdr:row>
      <xdr:rowOff>47625</xdr:rowOff>
    </xdr:from>
    <xdr:to>
      <xdr:col>6</xdr:col>
      <xdr:colOff>188626</xdr:colOff>
      <xdr:row>26</xdr:row>
      <xdr:rowOff>133350</xdr:rowOff>
    </xdr:to>
    <xdr:pic>
      <xdr:nvPicPr>
        <xdr:cNvPr id="6" name="Imagen 5">
          <a:extLst>
            <a:ext uri="{FF2B5EF4-FFF2-40B4-BE49-F238E27FC236}">
              <a16:creationId xmlns:a16="http://schemas.microsoft.com/office/drawing/2014/main" id="{620C310A-1FFA-4B6F-ADCD-F68D7F536C8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0175" y="3810000"/>
          <a:ext cx="2941351"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1162050</xdr:colOff>
      <xdr:row>58</xdr:row>
      <xdr:rowOff>104775</xdr:rowOff>
    </xdr:from>
    <xdr:to>
      <xdr:col>1</xdr:col>
      <xdr:colOff>590550</xdr:colOff>
      <xdr:row>63</xdr:row>
      <xdr:rowOff>0</xdr:rowOff>
    </xdr:to>
    <xdr:pic>
      <xdr:nvPicPr>
        <xdr:cNvPr id="2" name="Imagen 1">
          <a:extLst>
            <a:ext uri="{FF2B5EF4-FFF2-40B4-BE49-F238E27FC236}">
              <a16:creationId xmlns:a16="http://schemas.microsoft.com/office/drawing/2014/main" id="{0204F82F-0537-4F83-AEA7-D4E7E8110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10439400"/>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800100</xdr:colOff>
      <xdr:row>66</xdr:row>
      <xdr:rowOff>95250</xdr:rowOff>
    </xdr:from>
    <xdr:to>
      <xdr:col>1</xdr:col>
      <xdr:colOff>942975</xdr:colOff>
      <xdr:row>70</xdr:row>
      <xdr:rowOff>104775</xdr:rowOff>
    </xdr:to>
    <xdr:pic>
      <xdr:nvPicPr>
        <xdr:cNvPr id="4" name="Imagen 3">
          <a:extLst>
            <a:ext uri="{FF2B5EF4-FFF2-40B4-BE49-F238E27FC236}">
              <a16:creationId xmlns:a16="http://schemas.microsoft.com/office/drawing/2014/main" id="{7A560995-63D1-4D9C-9077-2A91F9F2A2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572875"/>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409575</xdr:colOff>
      <xdr:row>66</xdr:row>
      <xdr:rowOff>123825</xdr:rowOff>
    </xdr:from>
    <xdr:to>
      <xdr:col>5</xdr:col>
      <xdr:colOff>581025</xdr:colOff>
      <xdr:row>71</xdr:row>
      <xdr:rowOff>27709</xdr:rowOff>
    </xdr:to>
    <xdr:pic>
      <xdr:nvPicPr>
        <xdr:cNvPr id="5" name="Imagen 4">
          <a:extLst>
            <a:ext uri="{FF2B5EF4-FFF2-40B4-BE49-F238E27FC236}">
              <a16:creationId xmlns:a16="http://schemas.microsoft.com/office/drawing/2014/main" id="{26551B6B-F6BC-445C-8536-F7B605D9C0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11601450"/>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1019175</xdr:colOff>
      <xdr:row>58</xdr:row>
      <xdr:rowOff>57150</xdr:rowOff>
    </xdr:from>
    <xdr:to>
      <xdr:col>5</xdr:col>
      <xdr:colOff>817276</xdr:colOff>
      <xdr:row>63</xdr:row>
      <xdr:rowOff>0</xdr:rowOff>
    </xdr:to>
    <xdr:pic>
      <xdr:nvPicPr>
        <xdr:cNvPr id="6" name="Imagen 5">
          <a:extLst>
            <a:ext uri="{FF2B5EF4-FFF2-40B4-BE49-F238E27FC236}">
              <a16:creationId xmlns:a16="http://schemas.microsoft.com/office/drawing/2014/main" id="{52821852-D95A-4023-B334-E172E9E0189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43550" y="10820400"/>
          <a:ext cx="2941351"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1219200</xdr:colOff>
      <xdr:row>47</xdr:row>
      <xdr:rowOff>47625</xdr:rowOff>
    </xdr:from>
    <xdr:to>
      <xdr:col>1</xdr:col>
      <xdr:colOff>361950</xdr:colOff>
      <xdr:row>51</xdr:row>
      <xdr:rowOff>85725</xdr:rowOff>
    </xdr:to>
    <xdr:pic>
      <xdr:nvPicPr>
        <xdr:cNvPr id="2" name="Imagen 1">
          <a:extLst>
            <a:ext uri="{FF2B5EF4-FFF2-40B4-BE49-F238E27FC236}">
              <a16:creationId xmlns:a16="http://schemas.microsoft.com/office/drawing/2014/main" id="{F6FD18DB-89F3-4567-80F1-ABA60493E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7667625"/>
          <a:ext cx="290512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914400</xdr:colOff>
      <xdr:row>55</xdr:row>
      <xdr:rowOff>85725</xdr:rowOff>
    </xdr:from>
    <xdr:to>
      <xdr:col>1</xdr:col>
      <xdr:colOff>771525</xdr:colOff>
      <xdr:row>59</xdr:row>
      <xdr:rowOff>95250</xdr:rowOff>
    </xdr:to>
    <xdr:pic>
      <xdr:nvPicPr>
        <xdr:cNvPr id="4" name="Imagen 3">
          <a:extLst>
            <a:ext uri="{FF2B5EF4-FFF2-40B4-BE49-F238E27FC236}">
              <a16:creationId xmlns:a16="http://schemas.microsoft.com/office/drawing/2014/main" id="{BF2C770D-E25E-4B03-B9FC-85582FE1DD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8848725"/>
          <a:ext cx="36195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457200</xdr:colOff>
      <xdr:row>55</xdr:row>
      <xdr:rowOff>104775</xdr:rowOff>
    </xdr:from>
    <xdr:to>
      <xdr:col>5</xdr:col>
      <xdr:colOff>628650</xdr:colOff>
      <xdr:row>60</xdr:row>
      <xdr:rowOff>8659</xdr:rowOff>
    </xdr:to>
    <xdr:pic>
      <xdr:nvPicPr>
        <xdr:cNvPr id="5" name="Imagen 4">
          <a:extLst>
            <a:ext uri="{FF2B5EF4-FFF2-40B4-BE49-F238E27FC236}">
              <a16:creationId xmlns:a16="http://schemas.microsoft.com/office/drawing/2014/main" id="{591E0F80-9BBC-44BB-A940-73FA7A4E72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15075" y="8867775"/>
          <a:ext cx="2266950" cy="618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1016000</xdr:colOff>
      <xdr:row>46</xdr:row>
      <xdr:rowOff>127000</xdr:rowOff>
    </xdr:from>
    <xdr:to>
      <xdr:col>5</xdr:col>
      <xdr:colOff>814101</xdr:colOff>
      <xdr:row>51</xdr:row>
      <xdr:rowOff>69850</xdr:rowOff>
    </xdr:to>
    <xdr:pic>
      <xdr:nvPicPr>
        <xdr:cNvPr id="6" name="Imagen 5">
          <a:extLst>
            <a:ext uri="{FF2B5EF4-FFF2-40B4-BE49-F238E27FC236}">
              <a16:creationId xmlns:a16="http://schemas.microsoft.com/office/drawing/2014/main" id="{26F3D5E1-8604-4006-BA81-1B0BC1D40DC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6125" y="7461250"/>
          <a:ext cx="2941351"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9"/>
  <sheetViews>
    <sheetView showGridLines="0" tabSelected="1" workbookViewId="0">
      <selection activeCell="J9" sqref="J9"/>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9" ht="45" customHeight="1" x14ac:dyDescent="0.2">
      <c r="A1" s="47" t="s">
        <v>134</v>
      </c>
      <c r="B1" s="48"/>
      <c r="C1" s="48"/>
      <c r="D1" s="48"/>
      <c r="E1" s="48"/>
      <c r="F1" s="48"/>
      <c r="G1" s="49"/>
    </row>
    <row r="2" spans="1:9" x14ac:dyDescent="0.2">
      <c r="A2" s="24"/>
      <c r="B2" s="27" t="s">
        <v>0</v>
      </c>
      <c r="C2" s="28"/>
      <c r="D2" s="28"/>
      <c r="E2" s="28"/>
      <c r="F2" s="29"/>
      <c r="G2" s="50" t="s">
        <v>7</v>
      </c>
    </row>
    <row r="3" spans="1:9" ht="24.95" customHeight="1" x14ac:dyDescent="0.2">
      <c r="A3" s="25" t="s">
        <v>1</v>
      </c>
      <c r="B3" s="3" t="s">
        <v>2</v>
      </c>
      <c r="C3" s="3" t="s">
        <v>3</v>
      </c>
      <c r="D3" s="3" t="s">
        <v>4</v>
      </c>
      <c r="E3" s="3" t="s">
        <v>5</v>
      </c>
      <c r="F3" s="3" t="s">
        <v>6</v>
      </c>
      <c r="G3" s="51"/>
    </row>
    <row r="4" spans="1:9" x14ac:dyDescent="0.2">
      <c r="A4" s="26"/>
      <c r="B4" s="4">
        <v>1</v>
      </c>
      <c r="C4" s="4">
        <v>2</v>
      </c>
      <c r="D4" s="4" t="s">
        <v>8</v>
      </c>
      <c r="E4" s="4">
        <v>4</v>
      </c>
      <c r="F4" s="4">
        <v>5</v>
      </c>
      <c r="G4" s="4" t="s">
        <v>9</v>
      </c>
    </row>
    <row r="5" spans="1:9" x14ac:dyDescent="0.2">
      <c r="A5" s="41" t="s">
        <v>10</v>
      </c>
      <c r="B5" s="5">
        <f>SUM(B6:B12)</f>
        <v>32641195.004251365</v>
      </c>
      <c r="C5" s="5">
        <f t="shared" ref="C5:F5" si="0">SUM(C6:C12)</f>
        <v>50000</v>
      </c>
      <c r="D5" s="5">
        <f t="shared" si="0"/>
        <v>32691195.004251365</v>
      </c>
      <c r="E5" s="5">
        <f t="shared" si="0"/>
        <v>31040432.119999997</v>
      </c>
      <c r="F5" s="5">
        <f t="shared" si="0"/>
        <v>30423348.349999998</v>
      </c>
      <c r="G5" s="5">
        <f>SUM(G6:G12)</f>
        <v>1650762.884251365</v>
      </c>
      <c r="I5" s="1" t="s">
        <v>143</v>
      </c>
    </row>
    <row r="6" spans="1:9" x14ac:dyDescent="0.2">
      <c r="A6" s="38" t="s">
        <v>11</v>
      </c>
      <c r="B6" s="6">
        <v>19557479</v>
      </c>
      <c r="C6" s="6">
        <v>-1060003.04</v>
      </c>
      <c r="D6" s="6">
        <f>+B6+C6</f>
        <v>18497475.960000001</v>
      </c>
      <c r="E6" s="6">
        <v>17923942.780000001</v>
      </c>
      <c r="F6" s="6">
        <v>17923942.780000001</v>
      </c>
      <c r="G6" s="6">
        <f t="shared" ref="G6:G12" si="1">+D6-E6</f>
        <v>573533.1799999997</v>
      </c>
    </row>
    <row r="7" spans="1:9" x14ac:dyDescent="0.2">
      <c r="A7" s="38" t="s">
        <v>12</v>
      </c>
      <c r="B7" s="6">
        <v>0</v>
      </c>
      <c r="C7" s="6">
        <v>0</v>
      </c>
      <c r="D7" s="6">
        <f t="shared" ref="D7:D12" si="2">+B7+C7</f>
        <v>0</v>
      </c>
      <c r="E7" s="6">
        <v>0</v>
      </c>
      <c r="F7" s="6">
        <v>0</v>
      </c>
      <c r="G7" s="6">
        <f t="shared" si="1"/>
        <v>0</v>
      </c>
    </row>
    <row r="8" spans="1:9" x14ac:dyDescent="0.2">
      <c r="A8" s="38" t="s">
        <v>13</v>
      </c>
      <c r="B8" s="6">
        <v>3467944.1</v>
      </c>
      <c r="C8" s="6">
        <v>433077.76000000001</v>
      </c>
      <c r="D8" s="6">
        <f t="shared" si="2"/>
        <v>3901021.8600000003</v>
      </c>
      <c r="E8" s="6">
        <v>3376036.2199999993</v>
      </c>
      <c r="F8" s="6">
        <v>3376036.2199999993</v>
      </c>
      <c r="G8" s="6">
        <f t="shared" si="1"/>
        <v>524985.64000000106</v>
      </c>
    </row>
    <row r="9" spans="1:9" x14ac:dyDescent="0.2">
      <c r="A9" s="38" t="s">
        <v>14</v>
      </c>
      <c r="B9" s="6">
        <v>4780803.9378647506</v>
      </c>
      <c r="C9" s="6">
        <v>-138000</v>
      </c>
      <c r="D9" s="6">
        <f t="shared" si="2"/>
        <v>4642803.9378647506</v>
      </c>
      <c r="E9" s="6">
        <v>4578075.1100000003</v>
      </c>
      <c r="F9" s="6">
        <v>3960991.3400000003</v>
      </c>
      <c r="G9" s="6">
        <f t="shared" si="1"/>
        <v>64728.827864750288</v>
      </c>
    </row>
    <row r="10" spans="1:9" x14ac:dyDescent="0.2">
      <c r="A10" s="38" t="s">
        <v>15</v>
      </c>
      <c r="B10" s="6">
        <v>4834967.9663866125</v>
      </c>
      <c r="C10" s="6">
        <v>814925.28</v>
      </c>
      <c r="D10" s="6">
        <f t="shared" si="2"/>
        <v>5649893.2463866128</v>
      </c>
      <c r="E10" s="6">
        <v>5162378.0099999988</v>
      </c>
      <c r="F10" s="6">
        <v>5162378.0099999988</v>
      </c>
      <c r="G10" s="6">
        <f t="shared" si="1"/>
        <v>487515.23638661392</v>
      </c>
    </row>
    <row r="11" spans="1:9" x14ac:dyDescent="0.2">
      <c r="A11" s="38" t="s">
        <v>16</v>
      </c>
      <c r="B11" s="6">
        <v>0</v>
      </c>
      <c r="C11" s="6">
        <v>0</v>
      </c>
      <c r="D11" s="6">
        <f t="shared" si="2"/>
        <v>0</v>
      </c>
      <c r="E11" s="6">
        <v>0</v>
      </c>
      <c r="F11" s="6">
        <v>0</v>
      </c>
      <c r="G11" s="6">
        <f t="shared" si="1"/>
        <v>0</v>
      </c>
    </row>
    <row r="12" spans="1:9" x14ac:dyDescent="0.2">
      <c r="A12" s="38" t="s">
        <v>17</v>
      </c>
      <c r="B12" s="6">
        <v>0</v>
      </c>
      <c r="C12" s="6">
        <v>0</v>
      </c>
      <c r="D12" s="6">
        <f t="shared" si="2"/>
        <v>0</v>
      </c>
      <c r="E12" s="6">
        <v>0</v>
      </c>
      <c r="F12" s="6">
        <v>0</v>
      </c>
      <c r="G12" s="6">
        <f t="shared" si="1"/>
        <v>0</v>
      </c>
    </row>
    <row r="13" spans="1:9" x14ac:dyDescent="0.2">
      <c r="A13" s="41" t="s">
        <v>131</v>
      </c>
      <c r="B13" s="6">
        <f>SUM(B14:B22)</f>
        <v>2538745.8960600002</v>
      </c>
      <c r="C13" s="6">
        <f t="shared" ref="C13:F13" si="3">SUM(C14:C22)</f>
        <v>95054.62999999999</v>
      </c>
      <c r="D13" s="6">
        <f t="shared" si="3"/>
        <v>2633800.5260600001</v>
      </c>
      <c r="E13" s="6">
        <f t="shared" si="3"/>
        <v>2470147.83</v>
      </c>
      <c r="F13" s="6">
        <f t="shared" si="3"/>
        <v>2445209.92</v>
      </c>
      <c r="G13" s="6">
        <f>SUM(G14:G22)</f>
        <v>163652.6960600001</v>
      </c>
    </row>
    <row r="14" spans="1:9" x14ac:dyDescent="0.2">
      <c r="A14" s="38" t="s">
        <v>18</v>
      </c>
      <c r="B14" s="6">
        <v>800739.14086000004</v>
      </c>
      <c r="C14" s="6">
        <v>99000</v>
      </c>
      <c r="D14" s="6">
        <f t="shared" ref="D14:D22" si="4">+B14+C14</f>
        <v>899739.14086000004</v>
      </c>
      <c r="E14" s="6">
        <v>830366.12000000011</v>
      </c>
      <c r="F14" s="6">
        <v>805428.21</v>
      </c>
      <c r="G14" s="6">
        <f t="shared" ref="G14:G22" si="5">+D14-E14</f>
        <v>69373.020859999931</v>
      </c>
    </row>
    <row r="15" spans="1:9" x14ac:dyDescent="0.2">
      <c r="A15" s="38" t="s">
        <v>19</v>
      </c>
      <c r="B15" s="6">
        <v>0</v>
      </c>
      <c r="C15" s="6">
        <v>0</v>
      </c>
      <c r="D15" s="6">
        <f t="shared" si="4"/>
        <v>0</v>
      </c>
      <c r="E15" s="6">
        <v>0</v>
      </c>
      <c r="F15" s="6">
        <v>0</v>
      </c>
      <c r="G15" s="6">
        <f t="shared" si="5"/>
        <v>0</v>
      </c>
    </row>
    <row r="16" spans="1:9" x14ac:dyDescent="0.2">
      <c r="A16" s="38" t="s">
        <v>20</v>
      </c>
      <c r="B16" s="6">
        <v>1403.52</v>
      </c>
      <c r="C16" s="6">
        <v>-1403.52</v>
      </c>
      <c r="D16" s="6">
        <f t="shared" si="4"/>
        <v>0</v>
      </c>
      <c r="E16" s="6">
        <v>0</v>
      </c>
      <c r="F16" s="6">
        <v>0</v>
      </c>
      <c r="G16" s="6">
        <f t="shared" si="5"/>
        <v>0</v>
      </c>
    </row>
    <row r="17" spans="1:7" x14ac:dyDescent="0.2">
      <c r="A17" s="38" t="s">
        <v>21</v>
      </c>
      <c r="B17" s="6">
        <v>1046208.27</v>
      </c>
      <c r="C17" s="6">
        <v>-180922.22</v>
      </c>
      <c r="D17" s="6">
        <f t="shared" si="4"/>
        <v>865286.05</v>
      </c>
      <c r="E17" s="6">
        <v>813679.78</v>
      </c>
      <c r="F17" s="6">
        <v>813679.78</v>
      </c>
      <c r="G17" s="6">
        <f t="shared" si="5"/>
        <v>51606.270000000019</v>
      </c>
    </row>
    <row r="18" spans="1:7" x14ac:dyDescent="0.2">
      <c r="A18" s="38" t="s">
        <v>22</v>
      </c>
      <c r="B18" s="6">
        <v>0</v>
      </c>
      <c r="C18" s="6">
        <v>0</v>
      </c>
      <c r="D18" s="6">
        <f t="shared" si="4"/>
        <v>0</v>
      </c>
      <c r="E18" s="6">
        <v>0</v>
      </c>
      <c r="F18" s="6">
        <v>0</v>
      </c>
      <c r="G18" s="6">
        <f t="shared" si="5"/>
        <v>0</v>
      </c>
    </row>
    <row r="19" spans="1:7" x14ac:dyDescent="0.2">
      <c r="A19" s="38" t="s">
        <v>23</v>
      </c>
      <c r="B19" s="6">
        <v>461613.36520000006</v>
      </c>
      <c r="C19" s="6">
        <v>69797.58</v>
      </c>
      <c r="D19" s="6">
        <f t="shared" si="4"/>
        <v>531410.94520000007</v>
      </c>
      <c r="E19" s="6">
        <v>531410.94999999995</v>
      </c>
      <c r="F19" s="6">
        <v>531410.94999999995</v>
      </c>
      <c r="G19" s="6">
        <f t="shared" si="5"/>
        <v>-4.7999998787418008E-3</v>
      </c>
    </row>
    <row r="20" spans="1:7" x14ac:dyDescent="0.2">
      <c r="A20" s="38" t="s">
        <v>24</v>
      </c>
      <c r="B20" s="6">
        <v>165322.20000000001</v>
      </c>
      <c r="C20" s="6">
        <v>52459.06</v>
      </c>
      <c r="D20" s="6">
        <f t="shared" si="4"/>
        <v>217781.26</v>
      </c>
      <c r="E20" s="6">
        <v>210620.78999999998</v>
      </c>
      <c r="F20" s="6">
        <v>210620.78999999998</v>
      </c>
      <c r="G20" s="6">
        <f t="shared" si="5"/>
        <v>7160.4700000000303</v>
      </c>
    </row>
    <row r="21" spans="1:7" x14ac:dyDescent="0.2">
      <c r="A21" s="38" t="s">
        <v>25</v>
      </c>
      <c r="B21" s="6">
        <v>0</v>
      </c>
      <c r="C21" s="6">
        <v>0</v>
      </c>
      <c r="D21" s="6">
        <f t="shared" si="4"/>
        <v>0</v>
      </c>
      <c r="E21" s="6">
        <v>0</v>
      </c>
      <c r="F21" s="6">
        <v>0</v>
      </c>
      <c r="G21" s="6">
        <f t="shared" si="5"/>
        <v>0</v>
      </c>
    </row>
    <row r="22" spans="1:7" x14ac:dyDescent="0.2">
      <c r="A22" s="38" t="s">
        <v>26</v>
      </c>
      <c r="B22" s="6">
        <v>63459.4</v>
      </c>
      <c r="C22" s="6">
        <v>56123.729999999996</v>
      </c>
      <c r="D22" s="6">
        <f t="shared" si="4"/>
        <v>119583.13</v>
      </c>
      <c r="E22" s="6">
        <v>84070.19</v>
      </c>
      <c r="F22" s="6">
        <v>84070.19</v>
      </c>
      <c r="G22" s="6">
        <f t="shared" si="5"/>
        <v>35512.94</v>
      </c>
    </row>
    <row r="23" spans="1:7" x14ac:dyDescent="0.2">
      <c r="A23" s="41" t="s">
        <v>27</v>
      </c>
      <c r="B23" s="6">
        <f>SUM(B24:B32)</f>
        <v>6274476.0999999996</v>
      </c>
      <c r="C23" s="6">
        <f t="shared" ref="C23:F23" si="6">SUM(C24:C32)</f>
        <v>9345701.7599999998</v>
      </c>
      <c r="D23" s="6">
        <f t="shared" si="6"/>
        <v>15620177.860000001</v>
      </c>
      <c r="E23" s="6">
        <f t="shared" si="6"/>
        <v>15092399.41</v>
      </c>
      <c r="F23" s="6">
        <f t="shared" si="6"/>
        <v>15019468.41</v>
      </c>
      <c r="G23" s="6">
        <f>SUM(G24:G32)</f>
        <v>527778.45000000042</v>
      </c>
    </row>
    <row r="24" spans="1:7" x14ac:dyDescent="0.2">
      <c r="A24" s="38" t="s">
        <v>28</v>
      </c>
      <c r="B24" s="42">
        <v>348423.92</v>
      </c>
      <c r="C24" s="43">
        <v>61000</v>
      </c>
      <c r="D24" s="6">
        <f t="shared" ref="D24:D32" si="7">+B24+C24</f>
        <v>409423.92</v>
      </c>
      <c r="E24" s="6">
        <v>321204.34999999998</v>
      </c>
      <c r="F24" s="6">
        <v>321204.34999999998</v>
      </c>
      <c r="G24" s="6">
        <f t="shared" ref="G24:G32" si="8">+D24-E24</f>
        <v>88219.57</v>
      </c>
    </row>
    <row r="25" spans="1:7" x14ac:dyDescent="0.2">
      <c r="A25" s="38" t="s">
        <v>29</v>
      </c>
      <c r="B25" s="42">
        <v>487584</v>
      </c>
      <c r="C25" s="43">
        <v>110000</v>
      </c>
      <c r="D25" s="6">
        <f t="shared" si="7"/>
        <v>597584</v>
      </c>
      <c r="E25" s="6">
        <v>401780.66000000003</v>
      </c>
      <c r="F25" s="6">
        <v>401780.66000000003</v>
      </c>
      <c r="G25" s="6">
        <f t="shared" si="8"/>
        <v>195803.33999999997</v>
      </c>
    </row>
    <row r="26" spans="1:7" x14ac:dyDescent="0.2">
      <c r="A26" s="38" t="s">
        <v>30</v>
      </c>
      <c r="B26" s="42">
        <v>2065466.4</v>
      </c>
      <c r="C26" s="43">
        <v>1034342.7200000002</v>
      </c>
      <c r="D26" s="6">
        <f t="shared" si="7"/>
        <v>3099809.12</v>
      </c>
      <c r="E26" s="6">
        <v>3038713.1599999997</v>
      </c>
      <c r="F26" s="6">
        <v>3038713.1599999997</v>
      </c>
      <c r="G26" s="6">
        <f t="shared" si="8"/>
        <v>61095.960000000428</v>
      </c>
    </row>
    <row r="27" spans="1:7" x14ac:dyDescent="0.2">
      <c r="A27" s="38" t="s">
        <v>31</v>
      </c>
      <c r="B27" s="42">
        <v>310073.6128</v>
      </c>
      <c r="C27" s="43">
        <v>0</v>
      </c>
      <c r="D27" s="6">
        <f t="shared" si="7"/>
        <v>310073.6128</v>
      </c>
      <c r="E27" s="6">
        <v>256580.72</v>
      </c>
      <c r="F27" s="6">
        <v>256580.72</v>
      </c>
      <c r="G27" s="6">
        <f t="shared" si="8"/>
        <v>53492.892800000001</v>
      </c>
    </row>
    <row r="28" spans="1:7" x14ac:dyDescent="0.2">
      <c r="A28" s="38" t="s">
        <v>32</v>
      </c>
      <c r="B28" s="42">
        <v>211123.72</v>
      </c>
      <c r="C28" s="43">
        <v>422574.15</v>
      </c>
      <c r="D28" s="6">
        <f t="shared" si="7"/>
        <v>633697.87</v>
      </c>
      <c r="E28" s="6">
        <v>561809.19000000006</v>
      </c>
      <c r="F28" s="6">
        <v>561809.19000000006</v>
      </c>
      <c r="G28" s="6">
        <f t="shared" si="8"/>
        <v>71888.679999999935</v>
      </c>
    </row>
    <row r="29" spans="1:7" x14ac:dyDescent="0.2">
      <c r="A29" s="38" t="s">
        <v>33</v>
      </c>
      <c r="B29" s="42">
        <v>217440</v>
      </c>
      <c r="C29" s="43">
        <v>-217440</v>
      </c>
      <c r="D29" s="6">
        <f t="shared" si="7"/>
        <v>0</v>
      </c>
      <c r="E29" s="6">
        <v>0</v>
      </c>
      <c r="F29" s="6">
        <v>0</v>
      </c>
      <c r="G29" s="6">
        <f t="shared" si="8"/>
        <v>0</v>
      </c>
    </row>
    <row r="30" spans="1:7" x14ac:dyDescent="0.2">
      <c r="A30" s="38" t="s">
        <v>34</v>
      </c>
      <c r="B30" s="42">
        <v>178625.74</v>
      </c>
      <c r="C30" s="43">
        <v>-139855.5</v>
      </c>
      <c r="D30" s="6">
        <f t="shared" si="7"/>
        <v>38770.239999999991</v>
      </c>
      <c r="E30" s="6">
        <v>21376.77</v>
      </c>
      <c r="F30" s="6">
        <v>21376.77</v>
      </c>
      <c r="G30" s="6">
        <f t="shared" si="8"/>
        <v>17393.46999999999</v>
      </c>
    </row>
    <row r="31" spans="1:7" x14ac:dyDescent="0.2">
      <c r="A31" s="38" t="s">
        <v>35</v>
      </c>
      <c r="B31" s="42">
        <v>1644139.9072</v>
      </c>
      <c r="C31" s="43">
        <v>8153231.1299999999</v>
      </c>
      <c r="D31" s="6">
        <f t="shared" si="7"/>
        <v>9797371.0372000001</v>
      </c>
      <c r="E31" s="6">
        <v>9757486.5</v>
      </c>
      <c r="F31" s="6">
        <v>9747086.5</v>
      </c>
      <c r="G31" s="6">
        <f t="shared" si="8"/>
        <v>39884.537200000137</v>
      </c>
    </row>
    <row r="32" spans="1:7" x14ac:dyDescent="0.2">
      <c r="A32" s="38" t="s">
        <v>36</v>
      </c>
      <c r="B32" s="42">
        <v>811598.8</v>
      </c>
      <c r="C32" s="43">
        <v>-78150.740000000005</v>
      </c>
      <c r="D32" s="6">
        <f t="shared" si="7"/>
        <v>733448.06</v>
      </c>
      <c r="E32" s="6">
        <v>733448.06</v>
      </c>
      <c r="F32" s="6">
        <v>670917.06000000006</v>
      </c>
      <c r="G32" s="6">
        <f t="shared" si="8"/>
        <v>0</v>
      </c>
    </row>
    <row r="33" spans="1:7" x14ac:dyDescent="0.2">
      <c r="A33" s="41" t="s">
        <v>132</v>
      </c>
      <c r="B33" s="6">
        <f>SUM(B34:B42)</f>
        <v>0</v>
      </c>
      <c r="C33" s="6">
        <f t="shared" ref="C33:F33" si="9">SUM(C34:C42)</f>
        <v>1150028</v>
      </c>
      <c r="D33" s="6">
        <f t="shared" si="9"/>
        <v>1150028</v>
      </c>
      <c r="E33" s="6">
        <f t="shared" si="9"/>
        <v>1043000</v>
      </c>
      <c r="F33" s="6">
        <f t="shared" si="9"/>
        <v>1043000</v>
      </c>
      <c r="G33" s="6">
        <f>SUM(G34:G42)</f>
        <v>107028</v>
      </c>
    </row>
    <row r="34" spans="1:7" x14ac:dyDescent="0.2">
      <c r="A34" s="38" t="s">
        <v>37</v>
      </c>
      <c r="B34" s="6">
        <v>0</v>
      </c>
      <c r="C34" s="6">
        <v>0</v>
      </c>
      <c r="D34" s="6">
        <f t="shared" ref="D34:D42" si="10">+B34+C34</f>
        <v>0</v>
      </c>
      <c r="E34" s="6">
        <v>0</v>
      </c>
      <c r="F34" s="6">
        <v>0</v>
      </c>
      <c r="G34" s="6">
        <f t="shared" ref="G34:G41" si="11">+D34-E34</f>
        <v>0</v>
      </c>
    </row>
    <row r="35" spans="1:7" x14ac:dyDescent="0.2">
      <c r="A35" s="38" t="s">
        <v>38</v>
      </c>
      <c r="B35" s="6">
        <v>0</v>
      </c>
      <c r="C35" s="6">
        <v>0</v>
      </c>
      <c r="D35" s="6">
        <f t="shared" si="10"/>
        <v>0</v>
      </c>
      <c r="E35" s="6">
        <v>0</v>
      </c>
      <c r="F35" s="6">
        <v>0</v>
      </c>
      <c r="G35" s="6">
        <f t="shared" si="11"/>
        <v>0</v>
      </c>
    </row>
    <row r="36" spans="1:7" x14ac:dyDescent="0.2">
      <c r="A36" s="38" t="s">
        <v>39</v>
      </c>
      <c r="B36" s="6">
        <v>0</v>
      </c>
      <c r="C36" s="6">
        <v>0</v>
      </c>
      <c r="D36" s="6">
        <f t="shared" si="10"/>
        <v>0</v>
      </c>
      <c r="E36" s="6">
        <v>0</v>
      </c>
      <c r="F36" s="6">
        <v>0</v>
      </c>
      <c r="G36" s="6">
        <f t="shared" si="11"/>
        <v>0</v>
      </c>
    </row>
    <row r="37" spans="1:7" x14ac:dyDescent="0.2">
      <c r="A37" s="38" t="s">
        <v>40</v>
      </c>
      <c r="B37" s="6">
        <v>0</v>
      </c>
      <c r="C37" s="6">
        <v>1150028</v>
      </c>
      <c r="D37" s="6">
        <f t="shared" si="10"/>
        <v>1150028</v>
      </c>
      <c r="E37" s="6">
        <v>1043000</v>
      </c>
      <c r="F37" s="6">
        <v>1043000</v>
      </c>
      <c r="G37" s="6">
        <f t="shared" si="11"/>
        <v>107028</v>
      </c>
    </row>
    <row r="38" spans="1:7" x14ac:dyDescent="0.2">
      <c r="A38" s="38" t="s">
        <v>41</v>
      </c>
      <c r="B38" s="6">
        <v>0</v>
      </c>
      <c r="C38" s="6">
        <v>0</v>
      </c>
      <c r="D38" s="6">
        <f t="shared" si="10"/>
        <v>0</v>
      </c>
      <c r="E38" s="6">
        <v>0</v>
      </c>
      <c r="F38" s="6">
        <v>0</v>
      </c>
      <c r="G38" s="6">
        <f t="shared" si="11"/>
        <v>0</v>
      </c>
    </row>
    <row r="39" spans="1:7" x14ac:dyDescent="0.2">
      <c r="A39" s="38" t="s">
        <v>42</v>
      </c>
      <c r="B39" s="6">
        <v>0</v>
      </c>
      <c r="C39" s="6">
        <v>0</v>
      </c>
      <c r="D39" s="6">
        <f t="shared" si="10"/>
        <v>0</v>
      </c>
      <c r="E39" s="6">
        <v>0</v>
      </c>
      <c r="F39" s="6">
        <v>0</v>
      </c>
      <c r="G39" s="6">
        <f t="shared" si="11"/>
        <v>0</v>
      </c>
    </row>
    <row r="40" spans="1:7" x14ac:dyDescent="0.2">
      <c r="A40" s="38" t="s">
        <v>43</v>
      </c>
      <c r="B40" s="6">
        <v>0</v>
      </c>
      <c r="C40" s="6">
        <v>0</v>
      </c>
      <c r="D40" s="6">
        <f t="shared" si="10"/>
        <v>0</v>
      </c>
      <c r="E40" s="6">
        <v>0</v>
      </c>
      <c r="F40" s="6">
        <v>0</v>
      </c>
      <c r="G40" s="6">
        <f t="shared" si="11"/>
        <v>0</v>
      </c>
    </row>
    <row r="41" spans="1:7" x14ac:dyDescent="0.2">
      <c r="A41" s="38" t="s">
        <v>44</v>
      </c>
      <c r="B41" s="6">
        <v>0</v>
      </c>
      <c r="C41" s="6">
        <v>0</v>
      </c>
      <c r="D41" s="6">
        <f t="shared" si="10"/>
        <v>0</v>
      </c>
      <c r="E41" s="6">
        <v>0</v>
      </c>
      <c r="F41" s="6">
        <v>0</v>
      </c>
      <c r="G41" s="6">
        <f t="shared" si="11"/>
        <v>0</v>
      </c>
    </row>
    <row r="42" spans="1:7" x14ac:dyDescent="0.2">
      <c r="A42" s="38" t="s">
        <v>45</v>
      </c>
      <c r="B42" s="6">
        <v>0</v>
      </c>
      <c r="C42" s="6">
        <v>0</v>
      </c>
      <c r="D42" s="6">
        <f t="shared" si="10"/>
        <v>0</v>
      </c>
      <c r="E42" s="6">
        <v>0</v>
      </c>
      <c r="F42" s="6">
        <v>0</v>
      </c>
      <c r="G42" s="6">
        <f t="shared" ref="G42" si="12">+D42-E42</f>
        <v>0</v>
      </c>
    </row>
    <row r="43" spans="1:7" x14ac:dyDescent="0.2">
      <c r="A43" s="41" t="s">
        <v>133</v>
      </c>
      <c r="B43" s="6">
        <f>SUM(B44:B52)</f>
        <v>1630036.0011200001</v>
      </c>
      <c r="C43" s="6">
        <f t="shared" ref="C43:F43" si="13">SUM(C44:C52)</f>
        <v>-1221000</v>
      </c>
      <c r="D43" s="6">
        <f t="shared" si="13"/>
        <v>409036.00112000015</v>
      </c>
      <c r="E43" s="6">
        <f t="shared" si="13"/>
        <v>320684.48</v>
      </c>
      <c r="F43" s="6">
        <f t="shared" si="13"/>
        <v>258702.2</v>
      </c>
      <c r="G43" s="6">
        <f>SUM(G44:G52)</f>
        <v>88351.521120000165</v>
      </c>
    </row>
    <row r="44" spans="1:7" x14ac:dyDescent="0.2">
      <c r="A44" s="38" t="s">
        <v>46</v>
      </c>
      <c r="B44" s="6">
        <v>1499538.0011200001</v>
      </c>
      <c r="C44" s="6">
        <v>-1121132</v>
      </c>
      <c r="D44" s="6">
        <f t="shared" ref="D44:D52" si="14">+B44+C44</f>
        <v>378406.00112000015</v>
      </c>
      <c r="E44" s="6">
        <v>290054.48</v>
      </c>
      <c r="F44" s="6">
        <v>228072.2</v>
      </c>
      <c r="G44" s="6">
        <f t="shared" ref="G44:G49" si="15">+D44-E44</f>
        <v>88351.521120000165</v>
      </c>
    </row>
    <row r="45" spans="1:7" x14ac:dyDescent="0.2">
      <c r="A45" s="38" t="s">
        <v>47</v>
      </c>
      <c r="B45" s="6">
        <v>130498</v>
      </c>
      <c r="C45" s="6">
        <v>-121253</v>
      </c>
      <c r="D45" s="6">
        <f t="shared" si="14"/>
        <v>9245</v>
      </c>
      <c r="E45" s="6">
        <v>9245</v>
      </c>
      <c r="F45" s="6">
        <v>9245</v>
      </c>
      <c r="G45" s="6">
        <f t="shared" si="15"/>
        <v>0</v>
      </c>
    </row>
    <row r="46" spans="1:7" x14ac:dyDescent="0.2">
      <c r="A46" s="38" t="s">
        <v>48</v>
      </c>
      <c r="B46" s="6">
        <v>0</v>
      </c>
      <c r="C46" s="6">
        <v>0</v>
      </c>
      <c r="D46" s="6">
        <f t="shared" si="14"/>
        <v>0</v>
      </c>
      <c r="E46" s="6">
        <v>0</v>
      </c>
      <c r="F46" s="6">
        <v>0</v>
      </c>
      <c r="G46" s="6">
        <f t="shared" si="15"/>
        <v>0</v>
      </c>
    </row>
    <row r="47" spans="1:7" x14ac:dyDescent="0.2">
      <c r="A47" s="38" t="s">
        <v>49</v>
      </c>
      <c r="B47" s="6">
        <v>0</v>
      </c>
      <c r="C47" s="6">
        <v>0</v>
      </c>
      <c r="D47" s="6">
        <f t="shared" si="14"/>
        <v>0</v>
      </c>
      <c r="E47" s="6">
        <v>0</v>
      </c>
      <c r="F47" s="6">
        <v>0</v>
      </c>
      <c r="G47" s="6">
        <f t="shared" si="15"/>
        <v>0</v>
      </c>
    </row>
    <row r="48" spans="1:7" x14ac:dyDescent="0.2">
      <c r="A48" s="38" t="s">
        <v>50</v>
      </c>
      <c r="B48" s="6">
        <v>0</v>
      </c>
      <c r="C48" s="6">
        <v>0</v>
      </c>
      <c r="D48" s="6">
        <f t="shared" si="14"/>
        <v>0</v>
      </c>
      <c r="E48" s="6">
        <v>0</v>
      </c>
      <c r="F48" s="6">
        <v>0</v>
      </c>
      <c r="G48" s="6">
        <f t="shared" si="15"/>
        <v>0</v>
      </c>
    </row>
    <row r="49" spans="1:7" x14ac:dyDescent="0.2">
      <c r="A49" s="38" t="s">
        <v>51</v>
      </c>
      <c r="B49" s="6">
        <v>0</v>
      </c>
      <c r="C49" s="6">
        <v>21385</v>
      </c>
      <c r="D49" s="6">
        <f t="shared" si="14"/>
        <v>21385</v>
      </c>
      <c r="E49" s="6">
        <v>21385</v>
      </c>
      <c r="F49" s="6">
        <v>21385</v>
      </c>
      <c r="G49" s="6">
        <f t="shared" si="15"/>
        <v>0</v>
      </c>
    </row>
    <row r="50" spans="1:7" x14ac:dyDescent="0.2">
      <c r="A50" s="38" t="s">
        <v>52</v>
      </c>
      <c r="B50" s="6">
        <v>0</v>
      </c>
      <c r="C50" s="6">
        <v>0</v>
      </c>
      <c r="D50" s="6">
        <f t="shared" si="14"/>
        <v>0</v>
      </c>
      <c r="E50" s="6">
        <v>0</v>
      </c>
      <c r="F50" s="6">
        <v>0</v>
      </c>
      <c r="G50" s="6">
        <f t="shared" ref="G50:G52" si="16">+D50-E50</f>
        <v>0</v>
      </c>
    </row>
    <row r="51" spans="1:7" x14ac:dyDescent="0.2">
      <c r="A51" s="38" t="s">
        <v>53</v>
      </c>
      <c r="B51" s="6">
        <v>0</v>
      </c>
      <c r="C51" s="6">
        <v>0</v>
      </c>
      <c r="D51" s="6">
        <f t="shared" si="14"/>
        <v>0</v>
      </c>
      <c r="E51" s="6">
        <v>0</v>
      </c>
      <c r="F51" s="6">
        <v>0</v>
      </c>
      <c r="G51" s="6">
        <f>+D51-E51</f>
        <v>0</v>
      </c>
    </row>
    <row r="52" spans="1:7" x14ac:dyDescent="0.2">
      <c r="A52" s="38" t="s">
        <v>54</v>
      </c>
      <c r="B52" s="6">
        <v>0</v>
      </c>
      <c r="C52" s="6">
        <v>0</v>
      </c>
      <c r="D52" s="6">
        <f t="shared" si="14"/>
        <v>0</v>
      </c>
      <c r="E52" s="6">
        <v>0</v>
      </c>
      <c r="F52" s="6">
        <v>0</v>
      </c>
      <c r="G52" s="6">
        <f t="shared" si="16"/>
        <v>0</v>
      </c>
    </row>
    <row r="53" spans="1:7" x14ac:dyDescent="0.2">
      <c r="A53" s="41" t="s">
        <v>55</v>
      </c>
      <c r="B53" s="6">
        <f>SUM(B54:B56)</f>
        <v>0</v>
      </c>
      <c r="C53" s="6">
        <f t="shared" ref="C53:F53" si="17">SUM(C54:C56)</f>
        <v>0</v>
      </c>
      <c r="D53" s="6">
        <f t="shared" si="17"/>
        <v>0</v>
      </c>
      <c r="E53" s="6">
        <f t="shared" si="17"/>
        <v>0</v>
      </c>
      <c r="F53" s="6">
        <f t="shared" si="17"/>
        <v>0</v>
      </c>
      <c r="G53" s="6">
        <f>SUM(G54:G56)</f>
        <v>0</v>
      </c>
    </row>
    <row r="54" spans="1:7" x14ac:dyDescent="0.2">
      <c r="A54" s="38" t="s">
        <v>56</v>
      </c>
      <c r="B54" s="6">
        <v>0</v>
      </c>
      <c r="C54" s="6">
        <v>0</v>
      </c>
      <c r="D54" s="6">
        <f t="shared" ref="D54:D56" si="18">+B54+C54</f>
        <v>0</v>
      </c>
      <c r="E54" s="6">
        <v>0</v>
      </c>
      <c r="F54" s="6">
        <v>0</v>
      </c>
      <c r="G54" s="6">
        <f>+D54-E54</f>
        <v>0</v>
      </c>
    </row>
    <row r="55" spans="1:7" x14ac:dyDescent="0.2">
      <c r="A55" s="38" t="s">
        <v>57</v>
      </c>
      <c r="B55" s="6">
        <v>0</v>
      </c>
      <c r="C55" s="6">
        <v>0</v>
      </c>
      <c r="D55" s="6">
        <f t="shared" si="18"/>
        <v>0</v>
      </c>
      <c r="E55" s="6">
        <v>0</v>
      </c>
      <c r="F55" s="6">
        <v>0</v>
      </c>
      <c r="G55" s="6">
        <f>+D55-E55</f>
        <v>0</v>
      </c>
    </row>
    <row r="56" spans="1:7" x14ac:dyDescent="0.2">
      <c r="A56" s="38" t="s">
        <v>58</v>
      </c>
      <c r="B56" s="6">
        <v>0</v>
      </c>
      <c r="C56" s="6">
        <v>0</v>
      </c>
      <c r="D56" s="6">
        <f t="shared" si="18"/>
        <v>0</v>
      </c>
      <c r="E56" s="6">
        <v>0</v>
      </c>
      <c r="F56" s="6">
        <v>0</v>
      </c>
      <c r="G56" s="6">
        <f t="shared" ref="G56" si="19">+D56-E56</f>
        <v>0</v>
      </c>
    </row>
    <row r="57" spans="1:7" x14ac:dyDescent="0.2">
      <c r="A57" s="41" t="s">
        <v>129</v>
      </c>
      <c r="B57" s="6">
        <f>SUM(B58:B64)</f>
        <v>0</v>
      </c>
      <c r="C57" s="6">
        <f t="shared" ref="C57:G57" si="20">SUM(C58:C64)</f>
        <v>0</v>
      </c>
      <c r="D57" s="6">
        <f t="shared" si="20"/>
        <v>0</v>
      </c>
      <c r="E57" s="6">
        <f t="shared" si="20"/>
        <v>0</v>
      </c>
      <c r="F57" s="6">
        <f t="shared" si="20"/>
        <v>0</v>
      </c>
      <c r="G57" s="6">
        <f t="shared" si="20"/>
        <v>0</v>
      </c>
    </row>
    <row r="58" spans="1:7" x14ac:dyDescent="0.2">
      <c r="A58" s="38" t="s">
        <v>59</v>
      </c>
      <c r="B58" s="6">
        <v>0</v>
      </c>
      <c r="C58" s="6">
        <v>0</v>
      </c>
      <c r="D58" s="6">
        <f t="shared" ref="D58:D64" si="21">+B58+C58</f>
        <v>0</v>
      </c>
      <c r="E58" s="6">
        <v>0</v>
      </c>
      <c r="F58" s="6">
        <v>0</v>
      </c>
      <c r="G58" s="6">
        <f t="shared" ref="G58:G64" si="22">+D58-E58</f>
        <v>0</v>
      </c>
    </row>
    <row r="59" spans="1:7" x14ac:dyDescent="0.2">
      <c r="A59" s="38" t="s">
        <v>60</v>
      </c>
      <c r="B59" s="6">
        <v>0</v>
      </c>
      <c r="C59" s="6">
        <v>0</v>
      </c>
      <c r="D59" s="6">
        <f t="shared" si="21"/>
        <v>0</v>
      </c>
      <c r="E59" s="6">
        <v>0</v>
      </c>
      <c r="F59" s="6">
        <v>0</v>
      </c>
      <c r="G59" s="6">
        <f t="shared" si="22"/>
        <v>0</v>
      </c>
    </row>
    <row r="60" spans="1:7" x14ac:dyDescent="0.2">
      <c r="A60" s="38" t="s">
        <v>61</v>
      </c>
      <c r="B60" s="6">
        <v>0</v>
      </c>
      <c r="C60" s="6">
        <v>0</v>
      </c>
      <c r="D60" s="6">
        <f t="shared" si="21"/>
        <v>0</v>
      </c>
      <c r="E60" s="6">
        <v>0</v>
      </c>
      <c r="F60" s="6">
        <v>0</v>
      </c>
      <c r="G60" s="6">
        <f t="shared" si="22"/>
        <v>0</v>
      </c>
    </row>
    <row r="61" spans="1:7" x14ac:dyDescent="0.2">
      <c r="A61" s="38" t="s">
        <v>62</v>
      </c>
      <c r="B61" s="6">
        <v>0</v>
      </c>
      <c r="C61" s="6">
        <v>0</v>
      </c>
      <c r="D61" s="6">
        <f t="shared" si="21"/>
        <v>0</v>
      </c>
      <c r="E61" s="6">
        <v>0</v>
      </c>
      <c r="F61" s="6">
        <v>0</v>
      </c>
      <c r="G61" s="6">
        <f t="shared" si="22"/>
        <v>0</v>
      </c>
    </row>
    <row r="62" spans="1:7" x14ac:dyDescent="0.2">
      <c r="A62" s="38" t="s">
        <v>63</v>
      </c>
      <c r="B62" s="6">
        <v>0</v>
      </c>
      <c r="C62" s="6">
        <v>0</v>
      </c>
      <c r="D62" s="6">
        <f t="shared" si="21"/>
        <v>0</v>
      </c>
      <c r="E62" s="6">
        <v>0</v>
      </c>
      <c r="F62" s="6">
        <v>0</v>
      </c>
      <c r="G62" s="6">
        <f t="shared" si="22"/>
        <v>0</v>
      </c>
    </row>
    <row r="63" spans="1:7" x14ac:dyDescent="0.2">
      <c r="A63" s="38" t="s">
        <v>64</v>
      </c>
      <c r="B63" s="6">
        <v>0</v>
      </c>
      <c r="C63" s="6">
        <v>0</v>
      </c>
      <c r="D63" s="6">
        <f t="shared" si="21"/>
        <v>0</v>
      </c>
      <c r="E63" s="6">
        <v>0</v>
      </c>
      <c r="F63" s="6">
        <v>0</v>
      </c>
      <c r="G63" s="6">
        <f t="shared" si="22"/>
        <v>0</v>
      </c>
    </row>
    <row r="64" spans="1:7" x14ac:dyDescent="0.2">
      <c r="A64" s="38" t="s">
        <v>65</v>
      </c>
      <c r="B64" s="6">
        <v>0</v>
      </c>
      <c r="C64" s="6">
        <v>0</v>
      </c>
      <c r="D64" s="6">
        <f t="shared" si="21"/>
        <v>0</v>
      </c>
      <c r="E64" s="6">
        <v>0</v>
      </c>
      <c r="F64" s="6">
        <v>0</v>
      </c>
      <c r="G64" s="6">
        <f t="shared" si="22"/>
        <v>0</v>
      </c>
    </row>
    <row r="65" spans="1:8" x14ac:dyDescent="0.2">
      <c r="A65" s="41" t="s">
        <v>130</v>
      </c>
      <c r="B65" s="6">
        <f>SUM(B66:B68)</f>
        <v>0</v>
      </c>
      <c r="C65" s="6">
        <f t="shared" ref="C65:G65" si="23">SUM(C66:C68)</f>
        <v>0</v>
      </c>
      <c r="D65" s="6">
        <f t="shared" si="23"/>
        <v>0</v>
      </c>
      <c r="E65" s="6">
        <f t="shared" si="23"/>
        <v>0</v>
      </c>
      <c r="F65" s="6">
        <f t="shared" si="23"/>
        <v>0</v>
      </c>
      <c r="G65" s="6">
        <f t="shared" si="23"/>
        <v>0</v>
      </c>
    </row>
    <row r="66" spans="1:8" x14ac:dyDescent="0.2">
      <c r="A66" s="38" t="s">
        <v>66</v>
      </c>
      <c r="B66" s="6">
        <v>0</v>
      </c>
      <c r="C66" s="6">
        <v>0</v>
      </c>
      <c r="D66" s="6">
        <f t="shared" ref="D66:D68" si="24">+B66+C66</f>
        <v>0</v>
      </c>
      <c r="E66" s="6">
        <v>0</v>
      </c>
      <c r="F66" s="6">
        <v>0</v>
      </c>
      <c r="G66" s="6">
        <f t="shared" ref="G66:G68" si="25">+D66-E66</f>
        <v>0</v>
      </c>
    </row>
    <row r="67" spans="1:8" x14ac:dyDescent="0.2">
      <c r="A67" s="38" t="s">
        <v>67</v>
      </c>
      <c r="B67" s="6">
        <v>0</v>
      </c>
      <c r="C67" s="6">
        <v>0</v>
      </c>
      <c r="D67" s="6">
        <f t="shared" si="24"/>
        <v>0</v>
      </c>
      <c r="E67" s="6">
        <v>0</v>
      </c>
      <c r="F67" s="6">
        <v>0</v>
      </c>
      <c r="G67" s="6">
        <f t="shared" si="25"/>
        <v>0</v>
      </c>
    </row>
    <row r="68" spans="1:8" x14ac:dyDescent="0.2">
      <c r="A68" s="38" t="s">
        <v>68</v>
      </c>
      <c r="B68" s="6">
        <v>0</v>
      </c>
      <c r="C68" s="6">
        <v>0</v>
      </c>
      <c r="D68" s="6">
        <f t="shared" si="24"/>
        <v>0</v>
      </c>
      <c r="E68" s="6">
        <v>0</v>
      </c>
      <c r="F68" s="6">
        <v>0</v>
      </c>
      <c r="G68" s="6">
        <f t="shared" si="25"/>
        <v>0</v>
      </c>
    </row>
    <row r="69" spans="1:8" x14ac:dyDescent="0.2">
      <c r="A69" s="41" t="s">
        <v>69</v>
      </c>
      <c r="B69" s="6">
        <f>SUM(B70:B76)</f>
        <v>0</v>
      </c>
      <c r="C69" s="6">
        <f t="shared" ref="C69:G69" si="26">SUM(C70:C76)</f>
        <v>0</v>
      </c>
      <c r="D69" s="6">
        <f t="shared" si="26"/>
        <v>0</v>
      </c>
      <c r="E69" s="6">
        <f t="shared" si="26"/>
        <v>0</v>
      </c>
      <c r="F69" s="6">
        <f t="shared" si="26"/>
        <v>0</v>
      </c>
      <c r="G69" s="6">
        <f t="shared" si="26"/>
        <v>0</v>
      </c>
    </row>
    <row r="70" spans="1:8" x14ac:dyDescent="0.2">
      <c r="A70" s="38" t="s">
        <v>70</v>
      </c>
      <c r="B70" s="6">
        <v>0</v>
      </c>
      <c r="C70" s="6">
        <v>0</v>
      </c>
      <c r="D70" s="6">
        <f t="shared" ref="D70:D76" si="27">+B70+C70</f>
        <v>0</v>
      </c>
      <c r="E70" s="6">
        <v>0</v>
      </c>
      <c r="F70" s="6">
        <v>0</v>
      </c>
      <c r="G70" s="6">
        <f t="shared" ref="G70:G76" si="28">+D70-E70</f>
        <v>0</v>
      </c>
    </row>
    <row r="71" spans="1:8" x14ac:dyDescent="0.2">
      <c r="A71" s="38" t="s">
        <v>71</v>
      </c>
      <c r="B71" s="6">
        <v>0</v>
      </c>
      <c r="C71" s="6">
        <v>0</v>
      </c>
      <c r="D71" s="6">
        <f t="shared" si="27"/>
        <v>0</v>
      </c>
      <c r="E71" s="6">
        <v>0</v>
      </c>
      <c r="F71" s="6">
        <v>0</v>
      </c>
      <c r="G71" s="6">
        <f t="shared" si="28"/>
        <v>0</v>
      </c>
    </row>
    <row r="72" spans="1:8" x14ac:dyDescent="0.2">
      <c r="A72" s="38" t="s">
        <v>72</v>
      </c>
      <c r="B72" s="6">
        <v>0</v>
      </c>
      <c r="C72" s="6">
        <v>0</v>
      </c>
      <c r="D72" s="6">
        <f t="shared" si="27"/>
        <v>0</v>
      </c>
      <c r="E72" s="6">
        <v>0</v>
      </c>
      <c r="F72" s="6">
        <v>0</v>
      </c>
      <c r="G72" s="6">
        <f t="shared" si="28"/>
        <v>0</v>
      </c>
    </row>
    <row r="73" spans="1:8" x14ac:dyDescent="0.2">
      <c r="A73" s="38" t="s">
        <v>73</v>
      </c>
      <c r="B73" s="6">
        <v>0</v>
      </c>
      <c r="C73" s="6">
        <v>0</v>
      </c>
      <c r="D73" s="6">
        <f t="shared" si="27"/>
        <v>0</v>
      </c>
      <c r="E73" s="6">
        <v>0</v>
      </c>
      <c r="F73" s="6">
        <v>0</v>
      </c>
      <c r="G73" s="6">
        <f t="shared" si="28"/>
        <v>0</v>
      </c>
    </row>
    <row r="74" spans="1:8" x14ac:dyDescent="0.2">
      <c r="A74" s="38" t="s">
        <v>74</v>
      </c>
      <c r="B74" s="6">
        <v>0</v>
      </c>
      <c r="C74" s="6">
        <v>0</v>
      </c>
      <c r="D74" s="6">
        <f t="shared" si="27"/>
        <v>0</v>
      </c>
      <c r="E74" s="6">
        <v>0</v>
      </c>
      <c r="F74" s="6">
        <v>0</v>
      </c>
      <c r="G74" s="6">
        <f t="shared" si="28"/>
        <v>0</v>
      </c>
    </row>
    <row r="75" spans="1:8" x14ac:dyDescent="0.2">
      <c r="A75" s="38" t="s">
        <v>75</v>
      </c>
      <c r="B75" s="6">
        <v>0</v>
      </c>
      <c r="C75" s="6">
        <v>0</v>
      </c>
      <c r="D75" s="6">
        <f t="shared" si="27"/>
        <v>0</v>
      </c>
      <c r="E75" s="6">
        <v>0</v>
      </c>
      <c r="F75" s="6">
        <v>0</v>
      </c>
      <c r="G75" s="6">
        <f t="shared" si="28"/>
        <v>0</v>
      </c>
    </row>
    <row r="76" spans="1:8" x14ac:dyDescent="0.2">
      <c r="A76" s="39" t="s">
        <v>76</v>
      </c>
      <c r="B76" s="7">
        <v>0</v>
      </c>
      <c r="C76" s="7">
        <v>0</v>
      </c>
      <c r="D76" s="7">
        <f t="shared" si="27"/>
        <v>0</v>
      </c>
      <c r="E76" s="7">
        <v>0</v>
      </c>
      <c r="F76" s="7">
        <v>0</v>
      </c>
      <c r="G76" s="7">
        <f t="shared" si="28"/>
        <v>0</v>
      </c>
    </row>
    <row r="77" spans="1:8" x14ac:dyDescent="0.2">
      <c r="A77" s="40" t="s">
        <v>77</v>
      </c>
      <c r="B77" s="8">
        <f>+B5+B13+B23+B33+B43+B53+B57+B65+B69</f>
        <v>43084453.001431368</v>
      </c>
      <c r="C77" s="8">
        <f>+C5+C13+C23+C33+C43+C53+C57+C65+C69</f>
        <v>9419784.3900000006</v>
      </c>
      <c r="D77" s="8">
        <f>+D5+D13+D23+D33+D43+D53+D57+D65+D69</f>
        <v>52504237.391431361</v>
      </c>
      <c r="E77" s="8">
        <f t="shared" ref="E77:F77" si="29">+E5+E13+E23+E33+E43+E53+E57+E65+E69</f>
        <v>49966663.839999996</v>
      </c>
      <c r="F77" s="8">
        <f t="shared" si="29"/>
        <v>49189728.879999995</v>
      </c>
      <c r="G77" s="8">
        <f>+G5+G13+G23+G33+G43+G53+G57+G65+G69</f>
        <v>2537573.5514313658</v>
      </c>
    </row>
    <row r="78" spans="1:8" x14ac:dyDescent="0.2">
      <c r="B78" s="46"/>
      <c r="C78" s="46"/>
      <c r="D78" s="46"/>
      <c r="E78" s="46"/>
      <c r="F78" s="46"/>
      <c r="G78" s="46"/>
      <c r="H78" s="46"/>
    </row>
    <row r="79" spans="1:8" ht="12.75" x14ac:dyDescent="0.2">
      <c r="A79" s="44" t="s">
        <v>135</v>
      </c>
      <c r="B79" s="46"/>
      <c r="C79" s="46"/>
      <c r="D79" s="46"/>
      <c r="E79" s="46"/>
      <c r="F79" s="46"/>
      <c r="G79" s="46"/>
      <c r="H79" s="46"/>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workbookViewId="0">
      <selection sqref="A1:G1"/>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7" t="s">
        <v>136</v>
      </c>
      <c r="B1" s="48"/>
      <c r="C1" s="48"/>
      <c r="D1" s="48"/>
      <c r="E1" s="48"/>
      <c r="F1" s="48"/>
      <c r="G1" s="49"/>
    </row>
    <row r="2" spans="1:7" x14ac:dyDescent="0.2">
      <c r="A2" s="24"/>
      <c r="B2" s="27" t="s">
        <v>0</v>
      </c>
      <c r="C2" s="28"/>
      <c r="D2" s="28"/>
      <c r="E2" s="28"/>
      <c r="F2" s="29"/>
      <c r="G2" s="50" t="s">
        <v>7</v>
      </c>
    </row>
    <row r="3" spans="1:7" ht="24.95" customHeight="1" x14ac:dyDescent="0.2">
      <c r="A3" s="25" t="s">
        <v>1</v>
      </c>
      <c r="B3" s="3" t="s">
        <v>2</v>
      </c>
      <c r="C3" s="3" t="s">
        <v>3</v>
      </c>
      <c r="D3" s="3" t="s">
        <v>4</v>
      </c>
      <c r="E3" s="3" t="s">
        <v>5</v>
      </c>
      <c r="F3" s="3" t="s">
        <v>6</v>
      </c>
      <c r="G3" s="51"/>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f>41654417.0003114-200000</f>
        <v>41454417.000311397</v>
      </c>
      <c r="C6" s="6">
        <v>10640784.389999999</v>
      </c>
      <c r="D6" s="6">
        <f>+B6+C6</f>
        <v>52095201.390311398</v>
      </c>
      <c r="E6" s="6">
        <v>49645979.359999992</v>
      </c>
      <c r="F6" s="6">
        <v>48931026.68</v>
      </c>
      <c r="G6" s="6">
        <f>+D6-E6</f>
        <v>2449222.0303114057</v>
      </c>
    </row>
    <row r="7" spans="1:7" x14ac:dyDescent="0.2">
      <c r="A7" s="35"/>
      <c r="B7" s="10"/>
      <c r="C7" s="10"/>
      <c r="D7" s="10"/>
      <c r="E7" s="10"/>
      <c r="F7" s="10"/>
      <c r="G7" s="10"/>
    </row>
    <row r="8" spans="1:7" x14ac:dyDescent="0.2">
      <c r="A8" s="35" t="s">
        <v>79</v>
      </c>
      <c r="B8" s="6">
        <v>1630036.0011199999</v>
      </c>
      <c r="C8" s="6">
        <v>-1221000</v>
      </c>
      <c r="D8" s="6">
        <f>+B8+C8</f>
        <v>409036.00111999991</v>
      </c>
      <c r="E8" s="6">
        <v>320684.48</v>
      </c>
      <c r="F8" s="6">
        <v>258702.2</v>
      </c>
      <c r="G8" s="6">
        <f>+D8-E8</f>
        <v>88351.521119999932</v>
      </c>
    </row>
    <row r="9" spans="1:7" x14ac:dyDescent="0.2">
      <c r="A9" s="35"/>
      <c r="B9" s="10"/>
      <c r="C9" s="10"/>
      <c r="D9" s="10"/>
      <c r="E9" s="10"/>
      <c r="F9" s="10"/>
      <c r="G9" s="10"/>
    </row>
    <row r="10" spans="1:7" x14ac:dyDescent="0.2">
      <c r="A10" s="35" t="s">
        <v>80</v>
      </c>
      <c r="B10" s="6">
        <v>0</v>
      </c>
      <c r="C10" s="6">
        <v>0</v>
      </c>
      <c r="D10" s="6">
        <f>+B10+C10</f>
        <v>0</v>
      </c>
      <c r="E10" s="6">
        <v>0</v>
      </c>
      <c r="F10" s="6">
        <v>0</v>
      </c>
      <c r="G10" s="6">
        <f>+D10-E10</f>
        <v>0</v>
      </c>
    </row>
    <row r="11" spans="1:7" x14ac:dyDescent="0.2">
      <c r="A11" s="35"/>
      <c r="B11" s="10"/>
      <c r="C11" s="10"/>
      <c r="D11" s="10"/>
      <c r="E11" s="10"/>
      <c r="F11" s="10"/>
      <c r="G11" s="10"/>
    </row>
    <row r="12" spans="1:7" x14ac:dyDescent="0.2">
      <c r="A12" s="35" t="s">
        <v>41</v>
      </c>
      <c r="B12" s="6">
        <v>0</v>
      </c>
      <c r="C12" s="6">
        <v>0</v>
      </c>
      <c r="D12" s="6">
        <f>+B12+C12</f>
        <v>0</v>
      </c>
      <c r="E12" s="6">
        <v>0</v>
      </c>
      <c r="F12" s="6">
        <v>0</v>
      </c>
      <c r="G12" s="6">
        <f>+D12-E12</f>
        <v>0</v>
      </c>
    </row>
    <row r="13" spans="1:7" x14ac:dyDescent="0.2">
      <c r="A13" s="35"/>
      <c r="B13" s="10"/>
      <c r="C13" s="10"/>
      <c r="D13" s="10"/>
      <c r="E13" s="10"/>
      <c r="F13" s="10"/>
      <c r="G13" s="10"/>
    </row>
    <row r="14" spans="1:7" x14ac:dyDescent="0.2">
      <c r="A14" s="35" t="s">
        <v>66</v>
      </c>
      <c r="B14" s="6">
        <v>0</v>
      </c>
      <c r="C14" s="6">
        <v>0</v>
      </c>
      <c r="D14" s="6">
        <f>+B14+C14</f>
        <v>0</v>
      </c>
      <c r="E14" s="6">
        <v>0</v>
      </c>
      <c r="F14" s="6">
        <v>0</v>
      </c>
      <c r="G14" s="6">
        <f>+D14-E14</f>
        <v>0</v>
      </c>
    </row>
    <row r="15" spans="1:7" x14ac:dyDescent="0.2">
      <c r="A15" s="36"/>
      <c r="B15" s="11"/>
      <c r="C15" s="11"/>
      <c r="D15" s="11"/>
      <c r="E15" s="11"/>
      <c r="F15" s="11"/>
      <c r="G15" s="11"/>
    </row>
    <row r="16" spans="1:7" x14ac:dyDescent="0.2">
      <c r="A16" s="37" t="s">
        <v>77</v>
      </c>
      <c r="B16" s="8">
        <f>+B6+B8+B10+B12+B14</f>
        <v>43084453.001431398</v>
      </c>
      <c r="C16" s="8">
        <f t="shared" ref="C16:G16" si="0">+C6+C8+C10+C12+C14</f>
        <v>9419784.3899999987</v>
      </c>
      <c r="D16" s="8">
        <f t="shared" si="0"/>
        <v>52504237.391431399</v>
      </c>
      <c r="E16" s="8">
        <f t="shared" si="0"/>
        <v>49966663.839999989</v>
      </c>
      <c r="F16" s="8">
        <f t="shared" si="0"/>
        <v>49189728.880000003</v>
      </c>
      <c r="G16" s="8">
        <f t="shared" si="0"/>
        <v>2537573.5514314054</v>
      </c>
    </row>
    <row r="17" spans="1:6" x14ac:dyDescent="0.2">
      <c r="B17" s="46"/>
      <c r="C17" s="46"/>
      <c r="D17" s="46"/>
      <c r="E17" s="46"/>
      <c r="F17" s="46"/>
    </row>
    <row r="18" spans="1:6" ht="12.75" x14ac:dyDescent="0.2">
      <c r="A18" s="44" t="s">
        <v>135</v>
      </c>
      <c r="B18" s="46"/>
      <c r="C18" s="46"/>
      <c r="D18" s="46"/>
      <c r="E18" s="46"/>
      <c r="F18" s="46"/>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showGridLines="0" workbookViewId="0">
      <selection sqref="A1:G1"/>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7" t="s">
        <v>137</v>
      </c>
      <c r="B1" s="48"/>
      <c r="C1" s="48"/>
      <c r="D1" s="48"/>
      <c r="E1" s="48"/>
      <c r="F1" s="48"/>
      <c r="G1" s="49"/>
    </row>
    <row r="2" spans="1:7" x14ac:dyDescent="0.2">
      <c r="A2" s="14"/>
      <c r="B2" s="14"/>
      <c r="C2" s="14"/>
      <c r="D2" s="14"/>
      <c r="E2" s="14"/>
      <c r="F2" s="14"/>
      <c r="G2" s="14"/>
    </row>
    <row r="3" spans="1:7" x14ac:dyDescent="0.2">
      <c r="A3" s="24"/>
      <c r="B3" s="27" t="s">
        <v>0</v>
      </c>
      <c r="C3" s="28"/>
      <c r="D3" s="28"/>
      <c r="E3" s="28"/>
      <c r="F3" s="29"/>
      <c r="G3" s="50" t="s">
        <v>7</v>
      </c>
    </row>
    <row r="4" spans="1:7" ht="24.95" customHeight="1" x14ac:dyDescent="0.2">
      <c r="A4" s="25" t="s">
        <v>1</v>
      </c>
      <c r="B4" s="3" t="s">
        <v>2</v>
      </c>
      <c r="C4" s="3" t="s">
        <v>3</v>
      </c>
      <c r="D4" s="3" t="s">
        <v>4</v>
      </c>
      <c r="E4" s="3" t="s">
        <v>5</v>
      </c>
      <c r="F4" s="3" t="s">
        <v>6</v>
      </c>
      <c r="G4" s="51"/>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138</v>
      </c>
      <c r="B7" s="6">
        <v>43084453.001431398</v>
      </c>
      <c r="C7" s="6">
        <v>9419784.3900000006</v>
      </c>
      <c r="D7" s="6">
        <f>+B7+C7</f>
        <v>52504237.391431399</v>
      </c>
      <c r="E7" s="6">
        <v>49966663.839999989</v>
      </c>
      <c r="F7" s="6">
        <v>49189728.880000003</v>
      </c>
      <c r="G7" s="6">
        <f>+D7-E7</f>
        <v>2537573.55143141</v>
      </c>
    </row>
    <row r="8" spans="1:7" x14ac:dyDescent="0.2">
      <c r="A8" s="31" t="s">
        <v>81</v>
      </c>
      <c r="B8" s="6">
        <v>0</v>
      </c>
      <c r="C8" s="6">
        <v>0</v>
      </c>
      <c r="D8" s="6">
        <f t="shared" ref="D8:D11" si="0">+B8+C8</f>
        <v>0</v>
      </c>
      <c r="E8" s="6">
        <v>0</v>
      </c>
      <c r="F8" s="6">
        <v>0</v>
      </c>
      <c r="G8" s="6">
        <f t="shared" ref="G8:G11" si="1">+D8-E8</f>
        <v>0</v>
      </c>
    </row>
    <row r="9" spans="1:7" x14ac:dyDescent="0.2">
      <c r="A9" s="31" t="s">
        <v>82</v>
      </c>
      <c r="B9" s="6">
        <v>0</v>
      </c>
      <c r="C9" s="6">
        <v>0</v>
      </c>
      <c r="D9" s="6">
        <f t="shared" si="0"/>
        <v>0</v>
      </c>
      <c r="E9" s="6">
        <v>0</v>
      </c>
      <c r="F9" s="6">
        <v>0</v>
      </c>
      <c r="G9" s="6">
        <f t="shared" si="1"/>
        <v>0</v>
      </c>
    </row>
    <row r="10" spans="1:7" x14ac:dyDescent="0.2">
      <c r="A10" s="31" t="s">
        <v>83</v>
      </c>
      <c r="B10" s="6">
        <v>0</v>
      </c>
      <c r="C10" s="6">
        <v>0</v>
      </c>
      <c r="D10" s="6">
        <f t="shared" si="0"/>
        <v>0</v>
      </c>
      <c r="E10" s="6">
        <v>0</v>
      </c>
      <c r="F10" s="6">
        <v>0</v>
      </c>
      <c r="G10" s="6">
        <f t="shared" si="1"/>
        <v>0</v>
      </c>
    </row>
    <row r="11" spans="1:7" x14ac:dyDescent="0.2">
      <c r="A11" s="31" t="s">
        <v>84</v>
      </c>
      <c r="B11" s="6">
        <v>0</v>
      </c>
      <c r="C11" s="6">
        <v>0</v>
      </c>
      <c r="D11" s="6">
        <f t="shared" si="0"/>
        <v>0</v>
      </c>
      <c r="E11" s="6">
        <v>0</v>
      </c>
      <c r="F11" s="6">
        <v>0</v>
      </c>
      <c r="G11" s="6">
        <f t="shared" si="1"/>
        <v>0</v>
      </c>
    </row>
    <row r="12" spans="1:7" x14ac:dyDescent="0.2">
      <c r="A12" s="31" t="s">
        <v>85</v>
      </c>
      <c r="B12" s="6">
        <v>0</v>
      </c>
      <c r="C12" s="6">
        <v>0</v>
      </c>
      <c r="D12" s="6">
        <f t="shared" ref="D12:D14" si="2">+B12+C12</f>
        <v>0</v>
      </c>
      <c r="E12" s="6">
        <v>0</v>
      </c>
      <c r="F12" s="6">
        <v>0</v>
      </c>
      <c r="G12" s="6">
        <f t="shared" ref="G12:G14" si="3">+D12-E12</f>
        <v>0</v>
      </c>
    </row>
    <row r="13" spans="1:7" x14ac:dyDescent="0.2">
      <c r="A13" s="31" t="s">
        <v>86</v>
      </c>
      <c r="B13" s="6">
        <v>0</v>
      </c>
      <c r="C13" s="6">
        <v>0</v>
      </c>
      <c r="D13" s="6">
        <f t="shared" si="2"/>
        <v>0</v>
      </c>
      <c r="E13" s="6">
        <v>0</v>
      </c>
      <c r="F13" s="6">
        <v>0</v>
      </c>
      <c r="G13" s="6">
        <f t="shared" si="3"/>
        <v>0</v>
      </c>
    </row>
    <row r="14" spans="1:7" x14ac:dyDescent="0.2">
      <c r="A14" s="31" t="s">
        <v>139</v>
      </c>
      <c r="B14" s="6">
        <v>0</v>
      </c>
      <c r="C14" s="6">
        <v>0</v>
      </c>
      <c r="D14" s="6">
        <f t="shared" si="2"/>
        <v>0</v>
      </c>
      <c r="E14" s="6">
        <v>0</v>
      </c>
      <c r="F14" s="6">
        <v>0</v>
      </c>
      <c r="G14" s="6">
        <f t="shared" si="3"/>
        <v>0</v>
      </c>
    </row>
    <row r="15" spans="1:7" x14ac:dyDescent="0.2">
      <c r="A15" s="31"/>
      <c r="B15" s="7"/>
      <c r="C15" s="7"/>
      <c r="D15" s="7"/>
      <c r="E15" s="7"/>
      <c r="F15" s="7"/>
      <c r="G15" s="7"/>
    </row>
    <row r="16" spans="1:7" x14ac:dyDescent="0.2">
      <c r="A16" s="32" t="s">
        <v>77</v>
      </c>
      <c r="B16" s="12">
        <f t="shared" ref="B16:G16" si="4">+SUM(B7:B14)</f>
        <v>43084453.001431398</v>
      </c>
      <c r="C16" s="12">
        <f t="shared" si="4"/>
        <v>9419784.3900000006</v>
      </c>
      <c r="D16" s="12">
        <f t="shared" si="4"/>
        <v>52504237.391431399</v>
      </c>
      <c r="E16" s="12">
        <f t="shared" si="4"/>
        <v>49966663.839999989</v>
      </c>
      <c r="F16" s="12">
        <f t="shared" si="4"/>
        <v>49189728.880000003</v>
      </c>
      <c r="G16" s="12">
        <f t="shared" si="4"/>
        <v>2537573.55143141</v>
      </c>
    </row>
    <row r="18" spans="1:7" x14ac:dyDescent="0.2">
      <c r="B18" s="45"/>
      <c r="C18" s="45"/>
      <c r="D18" s="45"/>
      <c r="E18" s="45"/>
      <c r="F18" s="45"/>
    </row>
    <row r="19" spans="1:7" ht="45" customHeight="1" x14ac:dyDescent="0.2">
      <c r="A19" s="47" t="s">
        <v>140</v>
      </c>
      <c r="B19" s="48"/>
      <c r="C19" s="48"/>
      <c r="D19" s="48"/>
      <c r="E19" s="48"/>
      <c r="F19" s="48"/>
      <c r="G19" s="49"/>
    </row>
    <row r="21" spans="1:7" x14ac:dyDescent="0.2">
      <c r="A21" s="24"/>
      <c r="B21" s="27" t="s">
        <v>0</v>
      </c>
      <c r="C21" s="28"/>
      <c r="D21" s="28"/>
      <c r="E21" s="28"/>
      <c r="F21" s="29"/>
      <c r="G21" s="50" t="s">
        <v>7</v>
      </c>
    </row>
    <row r="22" spans="1:7" ht="22.5" x14ac:dyDescent="0.2">
      <c r="A22" s="25" t="s">
        <v>1</v>
      </c>
      <c r="B22" s="3" t="s">
        <v>2</v>
      </c>
      <c r="C22" s="3" t="s">
        <v>3</v>
      </c>
      <c r="D22" s="3" t="s">
        <v>4</v>
      </c>
      <c r="E22" s="3" t="s">
        <v>5</v>
      </c>
      <c r="F22" s="3" t="s">
        <v>6</v>
      </c>
      <c r="G22" s="51"/>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87</v>
      </c>
      <c r="B25" s="17">
        <v>0</v>
      </c>
      <c r="C25" s="17">
        <v>0</v>
      </c>
      <c r="D25" s="17">
        <f>+B25+C25</f>
        <v>0</v>
      </c>
      <c r="E25" s="17">
        <v>0</v>
      </c>
      <c r="F25" s="17">
        <v>0</v>
      </c>
      <c r="G25" s="17">
        <f>+D25-E25</f>
        <v>0</v>
      </c>
    </row>
    <row r="26" spans="1:7" x14ac:dyDescent="0.2">
      <c r="A26" s="31" t="s">
        <v>88</v>
      </c>
      <c r="B26" s="17">
        <v>0</v>
      </c>
      <c r="C26" s="17">
        <v>0</v>
      </c>
      <c r="D26" s="17">
        <f t="shared" ref="D26:D28" si="5">+B26+C26</f>
        <v>0</v>
      </c>
      <c r="E26" s="17">
        <v>0</v>
      </c>
      <c r="F26" s="17">
        <v>0</v>
      </c>
      <c r="G26" s="17">
        <f t="shared" ref="G26:G28" si="6">+D26-E26</f>
        <v>0</v>
      </c>
    </row>
    <row r="27" spans="1:7" x14ac:dyDescent="0.2">
      <c r="A27" s="31" t="s">
        <v>89</v>
      </c>
      <c r="B27" s="17">
        <v>0</v>
      </c>
      <c r="C27" s="17">
        <v>0</v>
      </c>
      <c r="D27" s="17">
        <f t="shared" si="5"/>
        <v>0</v>
      </c>
      <c r="E27" s="17">
        <v>0</v>
      </c>
      <c r="F27" s="17">
        <v>0</v>
      </c>
      <c r="G27" s="17">
        <f t="shared" si="6"/>
        <v>0</v>
      </c>
    </row>
    <row r="28" spans="1:7" x14ac:dyDescent="0.2">
      <c r="A28" s="31" t="s">
        <v>90</v>
      </c>
      <c r="B28" s="17">
        <v>0</v>
      </c>
      <c r="C28" s="17">
        <v>0</v>
      </c>
      <c r="D28" s="17">
        <f t="shared" si="5"/>
        <v>0</v>
      </c>
      <c r="E28" s="17">
        <v>0</v>
      </c>
      <c r="F28" s="17">
        <v>0</v>
      </c>
      <c r="G28" s="17">
        <f t="shared" si="6"/>
        <v>0</v>
      </c>
    </row>
    <row r="29" spans="1:7" x14ac:dyDescent="0.2">
      <c r="A29" s="2"/>
      <c r="B29" s="18"/>
      <c r="C29" s="18"/>
      <c r="D29" s="18"/>
      <c r="E29" s="18"/>
      <c r="F29" s="18"/>
      <c r="G29" s="18"/>
    </row>
    <row r="30" spans="1:7" x14ac:dyDescent="0.2">
      <c r="A30" s="32" t="s">
        <v>77</v>
      </c>
      <c r="B30" s="12">
        <f>SUM(B25:B28)</f>
        <v>0</v>
      </c>
      <c r="C30" s="12">
        <f t="shared" ref="C30:G30" si="7">SUM(C25:C28)</f>
        <v>0</v>
      </c>
      <c r="D30" s="12">
        <f t="shared" si="7"/>
        <v>0</v>
      </c>
      <c r="E30" s="12">
        <f t="shared" si="7"/>
        <v>0</v>
      </c>
      <c r="F30" s="12">
        <f t="shared" si="7"/>
        <v>0</v>
      </c>
      <c r="G30" s="12">
        <f t="shared" si="7"/>
        <v>0</v>
      </c>
    </row>
    <row r="33" spans="1:7" ht="45" customHeight="1" x14ac:dyDescent="0.2">
      <c r="A33" s="47" t="s">
        <v>141</v>
      </c>
      <c r="B33" s="48"/>
      <c r="C33" s="48"/>
      <c r="D33" s="48"/>
      <c r="E33" s="48"/>
      <c r="F33" s="48"/>
      <c r="G33" s="49"/>
    </row>
    <row r="34" spans="1:7" x14ac:dyDescent="0.2">
      <c r="A34" s="24"/>
      <c r="B34" s="27" t="s">
        <v>0</v>
      </c>
      <c r="C34" s="28"/>
      <c r="D34" s="28"/>
      <c r="E34" s="28"/>
      <c r="F34" s="29"/>
      <c r="G34" s="50" t="s">
        <v>7</v>
      </c>
    </row>
    <row r="35" spans="1:7" ht="22.5" x14ac:dyDescent="0.2">
      <c r="A35" s="25" t="s">
        <v>1</v>
      </c>
      <c r="B35" s="3" t="s">
        <v>2</v>
      </c>
      <c r="C35" s="3" t="s">
        <v>3</v>
      </c>
      <c r="D35" s="3" t="s">
        <v>4</v>
      </c>
      <c r="E35" s="3" t="s">
        <v>5</v>
      </c>
      <c r="F35" s="3" t="s">
        <v>6</v>
      </c>
      <c r="G35" s="51"/>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91</v>
      </c>
      <c r="B38" s="17">
        <v>0</v>
      </c>
      <c r="C38" s="17">
        <v>0</v>
      </c>
      <c r="D38" s="17">
        <f>+B38+C38</f>
        <v>0</v>
      </c>
      <c r="E38" s="17">
        <v>0</v>
      </c>
      <c r="F38" s="17">
        <v>0</v>
      </c>
      <c r="G38" s="17">
        <f>+D38-E38</f>
        <v>0</v>
      </c>
    </row>
    <row r="39" spans="1:7" x14ac:dyDescent="0.2">
      <c r="A39" s="33"/>
      <c r="B39" s="17"/>
      <c r="C39" s="17"/>
      <c r="D39" s="17"/>
      <c r="E39" s="17"/>
      <c r="F39" s="17"/>
      <c r="G39" s="17"/>
    </row>
    <row r="40" spans="1:7" x14ac:dyDescent="0.2">
      <c r="A40" s="33" t="s">
        <v>92</v>
      </c>
      <c r="B40" s="17">
        <v>0</v>
      </c>
      <c r="C40" s="17">
        <v>0</v>
      </c>
      <c r="D40" s="17">
        <f>+B40+C40</f>
        <v>0</v>
      </c>
      <c r="E40" s="17">
        <v>0</v>
      </c>
      <c r="F40" s="17">
        <v>0</v>
      </c>
      <c r="G40" s="17">
        <f>+D40-E40</f>
        <v>0</v>
      </c>
    </row>
    <row r="41" spans="1:7" x14ac:dyDescent="0.2">
      <c r="A41" s="33"/>
      <c r="B41" s="17"/>
      <c r="C41" s="17"/>
      <c r="D41" s="17"/>
      <c r="E41" s="17"/>
      <c r="F41" s="17"/>
      <c r="G41" s="17"/>
    </row>
    <row r="42" spans="1:7" ht="22.5" x14ac:dyDescent="0.2">
      <c r="A42" s="33" t="s">
        <v>93</v>
      </c>
      <c r="B42" s="17">
        <v>0</v>
      </c>
      <c r="C42" s="17">
        <v>0</v>
      </c>
      <c r="D42" s="17">
        <f>+B42+C42</f>
        <v>0</v>
      </c>
      <c r="E42" s="17">
        <v>0</v>
      </c>
      <c r="F42" s="17">
        <v>0</v>
      </c>
      <c r="G42" s="17">
        <f>+D42-E42</f>
        <v>0</v>
      </c>
    </row>
    <row r="43" spans="1:7" x14ac:dyDescent="0.2">
      <c r="A43" s="33"/>
      <c r="B43" s="17"/>
      <c r="C43" s="17"/>
      <c r="D43" s="17"/>
      <c r="E43" s="17"/>
      <c r="F43" s="17"/>
      <c r="G43" s="17"/>
    </row>
    <row r="44" spans="1:7" ht="22.5" x14ac:dyDescent="0.2">
      <c r="A44" s="33" t="s">
        <v>94</v>
      </c>
      <c r="B44" s="17">
        <v>0</v>
      </c>
      <c r="C44" s="17">
        <v>0</v>
      </c>
      <c r="D44" s="17">
        <f>+B44+C44</f>
        <v>0</v>
      </c>
      <c r="E44" s="17">
        <v>0</v>
      </c>
      <c r="F44" s="17">
        <v>0</v>
      </c>
      <c r="G44" s="17">
        <f>+D44-E44</f>
        <v>0</v>
      </c>
    </row>
    <row r="45" spans="1:7" x14ac:dyDescent="0.2">
      <c r="A45" s="33"/>
      <c r="B45" s="17"/>
      <c r="C45" s="17"/>
      <c r="D45" s="17"/>
      <c r="E45" s="17"/>
      <c r="F45" s="17"/>
      <c r="G45" s="17"/>
    </row>
    <row r="46" spans="1:7" ht="22.5" x14ac:dyDescent="0.2">
      <c r="A46" s="33" t="s">
        <v>95</v>
      </c>
      <c r="B46" s="17">
        <v>0</v>
      </c>
      <c r="C46" s="17">
        <v>0</v>
      </c>
      <c r="D46" s="17">
        <f>+B46+C46</f>
        <v>0</v>
      </c>
      <c r="E46" s="17">
        <v>0</v>
      </c>
      <c r="F46" s="17">
        <v>0</v>
      </c>
      <c r="G46" s="17">
        <f>+D46-E46</f>
        <v>0</v>
      </c>
    </row>
    <row r="47" spans="1:7" x14ac:dyDescent="0.2">
      <c r="A47" s="33"/>
      <c r="B47" s="17"/>
      <c r="C47" s="17"/>
      <c r="D47" s="17"/>
      <c r="E47" s="17"/>
      <c r="F47" s="17"/>
      <c r="G47" s="17"/>
    </row>
    <row r="48" spans="1:7" ht="22.5" x14ac:dyDescent="0.2">
      <c r="A48" s="33" t="s">
        <v>96</v>
      </c>
      <c r="B48" s="17">
        <v>0</v>
      </c>
      <c r="C48" s="17">
        <v>0</v>
      </c>
      <c r="D48" s="17">
        <f>+B48+C48</f>
        <v>0</v>
      </c>
      <c r="E48" s="17">
        <v>0</v>
      </c>
      <c r="F48" s="17">
        <v>0</v>
      </c>
      <c r="G48" s="17">
        <f>+D48-E48</f>
        <v>0</v>
      </c>
    </row>
    <row r="49" spans="1:7" x14ac:dyDescent="0.2">
      <c r="A49" s="33"/>
      <c r="B49" s="17"/>
      <c r="C49" s="17"/>
      <c r="D49" s="17"/>
      <c r="E49" s="17"/>
      <c r="F49" s="17"/>
      <c r="G49" s="17"/>
    </row>
    <row r="50" spans="1:7" x14ac:dyDescent="0.2">
      <c r="A50" s="33" t="s">
        <v>97</v>
      </c>
      <c r="B50" s="17">
        <v>0</v>
      </c>
      <c r="C50" s="17">
        <v>0</v>
      </c>
      <c r="D50" s="17">
        <f>+B50+C50</f>
        <v>0</v>
      </c>
      <c r="E50" s="17">
        <v>0</v>
      </c>
      <c r="F50" s="17">
        <v>0</v>
      </c>
      <c r="G50" s="17">
        <f>+D50-E50</f>
        <v>0</v>
      </c>
    </row>
    <row r="51" spans="1:7" x14ac:dyDescent="0.2">
      <c r="A51" s="34"/>
      <c r="B51" s="18"/>
      <c r="C51" s="18"/>
      <c r="D51" s="18"/>
      <c r="E51" s="18"/>
      <c r="F51" s="18"/>
      <c r="G51" s="18"/>
    </row>
    <row r="52" spans="1:7" x14ac:dyDescent="0.2">
      <c r="A52" s="23" t="s">
        <v>77</v>
      </c>
      <c r="B52" s="12">
        <f>+B38+B40+B42+B44+B46+B48+B50</f>
        <v>0</v>
      </c>
      <c r="C52" s="12">
        <f t="shared" ref="C52:G52" si="8">+C38+C40+C42+C44+C46+C48+C50</f>
        <v>0</v>
      </c>
      <c r="D52" s="12">
        <f t="shared" si="8"/>
        <v>0</v>
      </c>
      <c r="E52" s="12">
        <f t="shared" si="8"/>
        <v>0</v>
      </c>
      <c r="F52" s="12">
        <f t="shared" si="8"/>
        <v>0</v>
      </c>
      <c r="G52" s="12">
        <f t="shared" si="8"/>
        <v>0</v>
      </c>
    </row>
    <row r="54" spans="1:7" ht="12.75" x14ac:dyDescent="0.2">
      <c r="A54" s="44" t="s">
        <v>135</v>
      </c>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showGridLines="0" zoomScale="120" zoomScaleNormal="120" workbookViewId="0">
      <selection sqref="A1:G1"/>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7" t="s">
        <v>142</v>
      </c>
      <c r="B1" s="52"/>
      <c r="C1" s="52"/>
      <c r="D1" s="52"/>
      <c r="E1" s="52"/>
      <c r="F1" s="52"/>
      <c r="G1" s="53"/>
    </row>
    <row r="2" spans="1:7" x14ac:dyDescent="0.2">
      <c r="A2" s="24"/>
      <c r="B2" s="27" t="s">
        <v>0</v>
      </c>
      <c r="C2" s="28"/>
      <c r="D2" s="28"/>
      <c r="E2" s="28"/>
      <c r="F2" s="29"/>
      <c r="G2" s="50" t="s">
        <v>7</v>
      </c>
    </row>
    <row r="3" spans="1:7" ht="24.95" customHeight="1" x14ac:dyDescent="0.2">
      <c r="A3" s="25" t="s">
        <v>1</v>
      </c>
      <c r="B3" s="3" t="s">
        <v>2</v>
      </c>
      <c r="C3" s="3" t="s">
        <v>3</v>
      </c>
      <c r="D3" s="3" t="s">
        <v>4</v>
      </c>
      <c r="E3" s="3" t="s">
        <v>5</v>
      </c>
      <c r="F3" s="3" t="s">
        <v>6</v>
      </c>
      <c r="G3" s="51"/>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98</v>
      </c>
      <c r="B6" s="6">
        <f>SUM(B7:B14)</f>
        <v>0</v>
      </c>
      <c r="C6" s="6">
        <f t="shared" ref="C6:G6" si="0">SUM(C7:C14)</f>
        <v>0</v>
      </c>
      <c r="D6" s="6">
        <f t="shared" si="0"/>
        <v>0</v>
      </c>
      <c r="E6" s="6">
        <f t="shared" si="0"/>
        <v>0</v>
      </c>
      <c r="F6" s="6">
        <f t="shared" si="0"/>
        <v>0</v>
      </c>
      <c r="G6" s="6">
        <f t="shared" si="0"/>
        <v>0</v>
      </c>
    </row>
    <row r="7" spans="1:7" x14ac:dyDescent="0.2">
      <c r="A7" s="30" t="s">
        <v>99</v>
      </c>
      <c r="B7" s="6">
        <v>0</v>
      </c>
      <c r="C7" s="6">
        <v>0</v>
      </c>
      <c r="D7" s="6">
        <f>+B7+C7</f>
        <v>0</v>
      </c>
      <c r="E7" s="6">
        <v>0</v>
      </c>
      <c r="F7" s="6">
        <v>0</v>
      </c>
      <c r="G7" s="6">
        <f>+D7-E7</f>
        <v>0</v>
      </c>
    </row>
    <row r="8" spans="1:7" x14ac:dyDescent="0.2">
      <c r="A8" s="30" t="s">
        <v>100</v>
      </c>
      <c r="B8" s="6">
        <v>0</v>
      </c>
      <c r="C8" s="6">
        <v>0</v>
      </c>
      <c r="D8" s="6">
        <f t="shared" ref="D8:D14" si="1">+B8+C8</f>
        <v>0</v>
      </c>
      <c r="E8" s="6">
        <v>0</v>
      </c>
      <c r="F8" s="6">
        <v>0</v>
      </c>
      <c r="G8" s="6">
        <f t="shared" ref="G8:G14" si="2">+D8-E8</f>
        <v>0</v>
      </c>
    </row>
    <row r="9" spans="1:7" x14ac:dyDescent="0.2">
      <c r="A9" s="30" t="s">
        <v>101</v>
      </c>
      <c r="B9" s="6">
        <v>0</v>
      </c>
      <c r="C9" s="6">
        <v>0</v>
      </c>
      <c r="D9" s="6">
        <f t="shared" si="1"/>
        <v>0</v>
      </c>
      <c r="E9" s="6">
        <v>0</v>
      </c>
      <c r="F9" s="6">
        <v>0</v>
      </c>
      <c r="G9" s="6">
        <f t="shared" si="2"/>
        <v>0</v>
      </c>
    </row>
    <row r="10" spans="1:7" x14ac:dyDescent="0.2">
      <c r="A10" s="30" t="s">
        <v>102</v>
      </c>
      <c r="B10" s="6">
        <v>0</v>
      </c>
      <c r="C10" s="6">
        <v>0</v>
      </c>
      <c r="D10" s="6">
        <f t="shared" si="1"/>
        <v>0</v>
      </c>
      <c r="E10" s="6">
        <v>0</v>
      </c>
      <c r="F10" s="6">
        <v>0</v>
      </c>
      <c r="G10" s="6">
        <f t="shared" si="2"/>
        <v>0</v>
      </c>
    </row>
    <row r="11" spans="1:7" x14ac:dyDescent="0.2">
      <c r="A11" s="30" t="s">
        <v>103</v>
      </c>
      <c r="B11" s="6">
        <v>0</v>
      </c>
      <c r="C11" s="6">
        <v>0</v>
      </c>
      <c r="D11" s="6">
        <f t="shared" si="1"/>
        <v>0</v>
      </c>
      <c r="E11" s="6">
        <v>0</v>
      </c>
      <c r="F11" s="6">
        <v>0</v>
      </c>
      <c r="G11" s="6">
        <f t="shared" si="2"/>
        <v>0</v>
      </c>
    </row>
    <row r="12" spans="1:7" x14ac:dyDescent="0.2">
      <c r="A12" s="30" t="s">
        <v>104</v>
      </c>
      <c r="B12" s="6">
        <v>0</v>
      </c>
      <c r="C12" s="6">
        <v>0</v>
      </c>
      <c r="D12" s="6">
        <f t="shared" si="1"/>
        <v>0</v>
      </c>
      <c r="E12" s="6">
        <v>0</v>
      </c>
      <c r="F12" s="6">
        <v>0</v>
      </c>
      <c r="G12" s="6">
        <f t="shared" si="2"/>
        <v>0</v>
      </c>
    </row>
    <row r="13" spans="1:7" x14ac:dyDescent="0.2">
      <c r="A13" s="30" t="s">
        <v>105</v>
      </c>
      <c r="B13" s="6">
        <v>0</v>
      </c>
      <c r="C13" s="6">
        <v>0</v>
      </c>
      <c r="D13" s="6">
        <f t="shared" si="1"/>
        <v>0</v>
      </c>
      <c r="E13" s="6">
        <v>0</v>
      </c>
      <c r="F13" s="6">
        <v>0</v>
      </c>
      <c r="G13" s="6">
        <f t="shared" si="2"/>
        <v>0</v>
      </c>
    </row>
    <row r="14" spans="1:7" x14ac:dyDescent="0.2">
      <c r="A14" s="30" t="s">
        <v>36</v>
      </c>
      <c r="B14" s="6">
        <v>0</v>
      </c>
      <c r="C14" s="6">
        <v>0</v>
      </c>
      <c r="D14" s="6">
        <f t="shared" si="1"/>
        <v>0</v>
      </c>
      <c r="E14" s="6">
        <v>0</v>
      </c>
      <c r="F14" s="6">
        <v>0</v>
      </c>
      <c r="G14" s="6">
        <f t="shared" si="2"/>
        <v>0</v>
      </c>
    </row>
    <row r="15" spans="1:7" x14ac:dyDescent="0.2">
      <c r="A15" s="21"/>
      <c r="B15" s="6"/>
      <c r="C15" s="6"/>
      <c r="D15" s="6"/>
      <c r="E15" s="6"/>
      <c r="F15" s="6"/>
      <c r="G15" s="6"/>
    </row>
    <row r="16" spans="1:7" x14ac:dyDescent="0.2">
      <c r="A16" s="20" t="s">
        <v>106</v>
      </c>
      <c r="B16" s="6">
        <f>SUM(B17:B23)</f>
        <v>43084453.001431398</v>
      </c>
      <c r="C16" s="6">
        <f t="shared" ref="C16:G16" si="3">SUM(C17:C23)</f>
        <v>9419784.3900000006</v>
      </c>
      <c r="D16" s="6">
        <f t="shared" si="3"/>
        <v>52504237.391431399</v>
      </c>
      <c r="E16" s="6">
        <f t="shared" si="3"/>
        <v>49966663.839999989</v>
      </c>
      <c r="F16" s="6">
        <f t="shared" si="3"/>
        <v>49189728.880000003</v>
      </c>
      <c r="G16" s="6">
        <f t="shared" si="3"/>
        <v>2537573.55143141</v>
      </c>
    </row>
    <row r="17" spans="1:7" x14ac:dyDescent="0.2">
      <c r="A17" s="30" t="s">
        <v>107</v>
      </c>
      <c r="B17" s="6">
        <v>0</v>
      </c>
      <c r="C17" s="6">
        <v>0</v>
      </c>
      <c r="D17" s="6">
        <f t="shared" ref="D17:D22" si="4">+B17+C17</f>
        <v>0</v>
      </c>
      <c r="E17" s="6">
        <v>0</v>
      </c>
      <c r="F17" s="6">
        <v>0</v>
      </c>
      <c r="G17" s="6">
        <f t="shared" ref="G17:G23" si="5">+D17-E17</f>
        <v>0</v>
      </c>
    </row>
    <row r="18" spans="1:7" x14ac:dyDescent="0.2">
      <c r="A18" s="30" t="s">
        <v>108</v>
      </c>
      <c r="B18" s="6">
        <v>0</v>
      </c>
      <c r="C18" s="6">
        <v>0</v>
      </c>
      <c r="D18" s="6">
        <f t="shared" si="4"/>
        <v>0</v>
      </c>
      <c r="E18" s="6">
        <v>0</v>
      </c>
      <c r="F18" s="6">
        <v>0</v>
      </c>
      <c r="G18" s="6">
        <f t="shared" si="5"/>
        <v>0</v>
      </c>
    </row>
    <row r="19" spans="1:7" x14ac:dyDescent="0.2">
      <c r="A19" s="30" t="s">
        <v>109</v>
      </c>
      <c r="B19" s="6">
        <v>0</v>
      </c>
      <c r="C19" s="6">
        <v>0</v>
      </c>
      <c r="D19" s="6">
        <f t="shared" si="4"/>
        <v>0</v>
      </c>
      <c r="E19" s="6">
        <v>0</v>
      </c>
      <c r="F19" s="6">
        <v>0</v>
      </c>
      <c r="G19" s="6">
        <f t="shared" si="5"/>
        <v>0</v>
      </c>
    </row>
    <row r="20" spans="1:7" x14ac:dyDescent="0.2">
      <c r="A20" s="30" t="s">
        <v>110</v>
      </c>
      <c r="B20" s="6">
        <v>0</v>
      </c>
      <c r="C20" s="6">
        <v>0</v>
      </c>
      <c r="D20" s="6">
        <f t="shared" si="4"/>
        <v>0</v>
      </c>
      <c r="E20" s="6">
        <v>0</v>
      </c>
      <c r="F20" s="6">
        <v>0</v>
      </c>
      <c r="G20" s="6">
        <f t="shared" si="5"/>
        <v>0</v>
      </c>
    </row>
    <row r="21" spans="1:7" x14ac:dyDescent="0.2">
      <c r="A21" s="30" t="s">
        <v>111</v>
      </c>
      <c r="B21" s="6">
        <v>0</v>
      </c>
      <c r="C21" s="6">
        <v>0</v>
      </c>
      <c r="D21" s="6">
        <f t="shared" si="4"/>
        <v>0</v>
      </c>
      <c r="E21" s="6">
        <v>0</v>
      </c>
      <c r="F21" s="6">
        <v>0</v>
      </c>
      <c r="G21" s="6">
        <f t="shared" si="5"/>
        <v>0</v>
      </c>
    </row>
    <row r="22" spans="1:7" x14ac:dyDescent="0.2">
      <c r="A22" s="30" t="s">
        <v>112</v>
      </c>
      <c r="B22" s="6">
        <v>0</v>
      </c>
      <c r="C22" s="6">
        <v>0</v>
      </c>
      <c r="D22" s="6">
        <f t="shared" si="4"/>
        <v>0</v>
      </c>
      <c r="E22" s="6">
        <v>0</v>
      </c>
      <c r="F22" s="6">
        <v>0</v>
      </c>
      <c r="G22" s="6">
        <f t="shared" si="5"/>
        <v>0</v>
      </c>
    </row>
    <row r="23" spans="1:7" x14ac:dyDescent="0.2">
      <c r="A23" s="30" t="s">
        <v>113</v>
      </c>
      <c r="B23" s="6">
        <v>43084453.001431398</v>
      </c>
      <c r="C23" s="6">
        <v>9419784.3900000006</v>
      </c>
      <c r="D23" s="6">
        <f>+B23+C23</f>
        <v>52504237.391431399</v>
      </c>
      <c r="E23" s="6">
        <v>49966663.839999989</v>
      </c>
      <c r="F23" s="6">
        <v>49189728.880000003</v>
      </c>
      <c r="G23" s="6">
        <f t="shared" si="5"/>
        <v>2537573.55143141</v>
      </c>
    </row>
    <row r="24" spans="1:7" x14ac:dyDescent="0.2">
      <c r="A24" s="21"/>
      <c r="B24" s="6"/>
      <c r="C24" s="6"/>
      <c r="D24" s="6"/>
      <c r="E24" s="6"/>
      <c r="F24" s="6"/>
      <c r="G24" s="6"/>
    </row>
    <row r="25" spans="1:7" x14ac:dyDescent="0.2">
      <c r="A25" s="20" t="s">
        <v>114</v>
      </c>
      <c r="B25" s="6">
        <f>SUM(B26:B34)</f>
        <v>0</v>
      </c>
      <c r="C25" s="6">
        <f t="shared" ref="C25:G25" si="6">SUM(C26:C34)</f>
        <v>0</v>
      </c>
      <c r="D25" s="6">
        <f t="shared" si="6"/>
        <v>0</v>
      </c>
      <c r="E25" s="6">
        <f t="shared" si="6"/>
        <v>0</v>
      </c>
      <c r="F25" s="6">
        <f t="shared" si="6"/>
        <v>0</v>
      </c>
      <c r="G25" s="6">
        <f t="shared" si="6"/>
        <v>0</v>
      </c>
    </row>
    <row r="26" spans="1:7" x14ac:dyDescent="0.2">
      <c r="A26" s="30" t="s">
        <v>115</v>
      </c>
      <c r="B26" s="6">
        <v>0</v>
      </c>
      <c r="C26" s="6">
        <v>0</v>
      </c>
      <c r="D26" s="6">
        <f t="shared" ref="D26:D34" si="7">+B26+C26</f>
        <v>0</v>
      </c>
      <c r="E26" s="6">
        <v>0</v>
      </c>
      <c r="F26" s="6">
        <v>0</v>
      </c>
      <c r="G26" s="6">
        <f t="shared" ref="G26:G34" si="8">+D26-E26</f>
        <v>0</v>
      </c>
    </row>
    <row r="27" spans="1:7" x14ac:dyDescent="0.2">
      <c r="A27" s="30" t="s">
        <v>116</v>
      </c>
      <c r="B27" s="6">
        <v>0</v>
      </c>
      <c r="C27" s="6">
        <v>0</v>
      </c>
      <c r="D27" s="6">
        <f t="shared" si="7"/>
        <v>0</v>
      </c>
      <c r="E27" s="6">
        <v>0</v>
      </c>
      <c r="F27" s="6">
        <v>0</v>
      </c>
      <c r="G27" s="6">
        <f t="shared" si="8"/>
        <v>0</v>
      </c>
    </row>
    <row r="28" spans="1:7" x14ac:dyDescent="0.2">
      <c r="A28" s="30" t="s">
        <v>117</v>
      </c>
      <c r="B28" s="6">
        <v>0</v>
      </c>
      <c r="C28" s="6">
        <v>0</v>
      </c>
      <c r="D28" s="6">
        <f t="shared" si="7"/>
        <v>0</v>
      </c>
      <c r="E28" s="6">
        <v>0</v>
      </c>
      <c r="F28" s="6">
        <v>0</v>
      </c>
      <c r="G28" s="6">
        <f t="shared" si="8"/>
        <v>0</v>
      </c>
    </row>
    <row r="29" spans="1:7" x14ac:dyDescent="0.2">
      <c r="A29" s="30" t="s">
        <v>118</v>
      </c>
      <c r="B29" s="6">
        <v>0</v>
      </c>
      <c r="C29" s="6">
        <v>0</v>
      </c>
      <c r="D29" s="6">
        <f t="shared" si="7"/>
        <v>0</v>
      </c>
      <c r="E29" s="6">
        <v>0</v>
      </c>
      <c r="F29" s="6">
        <v>0</v>
      </c>
      <c r="G29" s="6">
        <f t="shared" si="8"/>
        <v>0</v>
      </c>
    </row>
    <row r="30" spans="1:7" x14ac:dyDescent="0.2">
      <c r="A30" s="30" t="s">
        <v>119</v>
      </c>
      <c r="B30" s="6">
        <v>0</v>
      </c>
      <c r="C30" s="6">
        <v>0</v>
      </c>
      <c r="D30" s="6">
        <f t="shared" si="7"/>
        <v>0</v>
      </c>
      <c r="E30" s="6">
        <v>0</v>
      </c>
      <c r="F30" s="6">
        <v>0</v>
      </c>
      <c r="G30" s="6">
        <f t="shared" si="8"/>
        <v>0</v>
      </c>
    </row>
    <row r="31" spans="1:7" x14ac:dyDescent="0.2">
      <c r="A31" s="30" t="s">
        <v>120</v>
      </c>
      <c r="B31" s="6">
        <v>0</v>
      </c>
      <c r="C31" s="6">
        <v>0</v>
      </c>
      <c r="D31" s="6">
        <f t="shared" si="7"/>
        <v>0</v>
      </c>
      <c r="E31" s="6">
        <v>0</v>
      </c>
      <c r="F31" s="6">
        <v>0</v>
      </c>
      <c r="G31" s="6">
        <f t="shared" si="8"/>
        <v>0</v>
      </c>
    </row>
    <row r="32" spans="1:7" x14ac:dyDescent="0.2">
      <c r="A32" s="30" t="s">
        <v>121</v>
      </c>
      <c r="B32" s="6">
        <v>0</v>
      </c>
      <c r="C32" s="6">
        <v>0</v>
      </c>
      <c r="D32" s="6">
        <f t="shared" si="7"/>
        <v>0</v>
      </c>
      <c r="E32" s="6">
        <v>0</v>
      </c>
      <c r="F32" s="6">
        <v>0</v>
      </c>
      <c r="G32" s="6">
        <f t="shared" si="8"/>
        <v>0</v>
      </c>
    </row>
    <row r="33" spans="1:7" x14ac:dyDescent="0.2">
      <c r="A33" s="30" t="s">
        <v>122</v>
      </c>
      <c r="B33" s="6">
        <v>0</v>
      </c>
      <c r="C33" s="6">
        <v>0</v>
      </c>
      <c r="D33" s="6">
        <f t="shared" si="7"/>
        <v>0</v>
      </c>
      <c r="E33" s="6">
        <v>0</v>
      </c>
      <c r="F33" s="6">
        <v>0</v>
      </c>
      <c r="G33" s="6">
        <f t="shared" si="8"/>
        <v>0</v>
      </c>
    </row>
    <row r="34" spans="1:7" x14ac:dyDescent="0.2">
      <c r="A34" s="30" t="s">
        <v>123</v>
      </c>
      <c r="B34" s="6">
        <v>0</v>
      </c>
      <c r="C34" s="6">
        <v>0</v>
      </c>
      <c r="D34" s="6">
        <f t="shared" si="7"/>
        <v>0</v>
      </c>
      <c r="E34" s="6">
        <v>0</v>
      </c>
      <c r="F34" s="6">
        <v>0</v>
      </c>
      <c r="G34" s="6">
        <f t="shared" si="8"/>
        <v>0</v>
      </c>
    </row>
    <row r="35" spans="1:7" x14ac:dyDescent="0.2">
      <c r="A35" s="21"/>
      <c r="B35" s="6"/>
      <c r="C35" s="6"/>
      <c r="D35" s="6"/>
      <c r="E35" s="6"/>
      <c r="F35" s="6"/>
      <c r="G35" s="6"/>
    </row>
    <row r="36" spans="1:7" x14ac:dyDescent="0.2">
      <c r="A36" s="20" t="s">
        <v>124</v>
      </c>
      <c r="B36" s="6">
        <f>SUM(B37:B40)</f>
        <v>0</v>
      </c>
      <c r="C36" s="6">
        <f t="shared" ref="C36:G36" si="9">SUM(C37:C40)</f>
        <v>0</v>
      </c>
      <c r="D36" s="6">
        <f t="shared" si="9"/>
        <v>0</v>
      </c>
      <c r="E36" s="6">
        <f t="shared" si="9"/>
        <v>0</v>
      </c>
      <c r="F36" s="6">
        <f t="shared" si="9"/>
        <v>0</v>
      </c>
      <c r="G36" s="6">
        <f t="shared" si="9"/>
        <v>0</v>
      </c>
    </row>
    <row r="37" spans="1:7" x14ac:dyDescent="0.2">
      <c r="A37" s="30" t="s">
        <v>125</v>
      </c>
      <c r="B37" s="6">
        <v>0</v>
      </c>
      <c r="C37" s="6">
        <v>0</v>
      </c>
      <c r="D37" s="6">
        <f t="shared" ref="D37:D40" si="10">+B37+C37</f>
        <v>0</v>
      </c>
      <c r="E37" s="6">
        <v>0</v>
      </c>
      <c r="F37" s="6">
        <v>0</v>
      </c>
      <c r="G37" s="6">
        <f t="shared" ref="G37:G40" si="11">+D37-E37</f>
        <v>0</v>
      </c>
    </row>
    <row r="38" spans="1:7" ht="22.5" x14ac:dyDescent="0.2">
      <c r="A38" s="30" t="s">
        <v>126</v>
      </c>
      <c r="B38" s="6">
        <v>0</v>
      </c>
      <c r="C38" s="6">
        <v>0</v>
      </c>
      <c r="D38" s="6">
        <f t="shared" si="10"/>
        <v>0</v>
      </c>
      <c r="E38" s="6">
        <v>0</v>
      </c>
      <c r="F38" s="6">
        <v>0</v>
      </c>
      <c r="G38" s="6">
        <f t="shared" si="11"/>
        <v>0</v>
      </c>
    </row>
    <row r="39" spans="1:7" x14ac:dyDescent="0.2">
      <c r="A39" s="30" t="s">
        <v>127</v>
      </c>
      <c r="B39" s="6">
        <v>0</v>
      </c>
      <c r="C39" s="6">
        <v>0</v>
      </c>
      <c r="D39" s="6">
        <f t="shared" si="10"/>
        <v>0</v>
      </c>
      <c r="E39" s="6">
        <v>0</v>
      </c>
      <c r="F39" s="6">
        <v>0</v>
      </c>
      <c r="G39" s="6">
        <f t="shared" si="11"/>
        <v>0</v>
      </c>
    </row>
    <row r="40" spans="1:7" x14ac:dyDescent="0.2">
      <c r="A40" s="30" t="s">
        <v>128</v>
      </c>
      <c r="B40" s="6">
        <v>0</v>
      </c>
      <c r="C40" s="6">
        <v>0</v>
      </c>
      <c r="D40" s="6">
        <f t="shared" si="10"/>
        <v>0</v>
      </c>
      <c r="E40" s="6">
        <v>0</v>
      </c>
      <c r="F40" s="6">
        <v>0</v>
      </c>
      <c r="G40" s="6">
        <f t="shared" si="11"/>
        <v>0</v>
      </c>
    </row>
    <row r="41" spans="1:7" x14ac:dyDescent="0.2">
      <c r="A41" s="21"/>
      <c r="B41" s="6"/>
      <c r="C41" s="6"/>
      <c r="D41" s="6"/>
      <c r="E41" s="6"/>
      <c r="F41" s="6"/>
      <c r="G41" s="6"/>
    </row>
    <row r="42" spans="1:7" x14ac:dyDescent="0.2">
      <c r="A42" s="23" t="s">
        <v>77</v>
      </c>
      <c r="B42" s="12">
        <f>+B6+B16+B25+B36</f>
        <v>43084453.001431398</v>
      </c>
      <c r="C42" s="12">
        <f t="shared" ref="C42:G42" si="12">+C6+C16+C25+C36</f>
        <v>9419784.3900000006</v>
      </c>
      <c r="D42" s="12">
        <f t="shared" si="12"/>
        <v>52504237.391431399</v>
      </c>
      <c r="E42" s="12">
        <f t="shared" si="12"/>
        <v>49966663.839999989</v>
      </c>
      <c r="F42" s="12">
        <f t="shared" si="12"/>
        <v>49189728.880000003</v>
      </c>
      <c r="G42" s="12">
        <f t="shared" si="12"/>
        <v>2537573.55143141</v>
      </c>
    </row>
    <row r="44" spans="1:7" ht="12.75" x14ac:dyDescent="0.2">
      <c r="A44" s="44" t="s">
        <v>135</v>
      </c>
    </row>
    <row r="45" spans="1:7" x14ac:dyDescent="0.2">
      <c r="B45" s="45"/>
      <c r="C45" s="45"/>
      <c r="D45" s="45"/>
      <c r="E45" s="45"/>
      <c r="F45" s="45"/>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Instituto de la Juventud</cp:lastModifiedBy>
  <cp:revision/>
  <dcterms:created xsi:type="dcterms:W3CDTF">2014-02-10T03:37:14Z</dcterms:created>
  <dcterms:modified xsi:type="dcterms:W3CDTF">2024-01-22T17:48:59Z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