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017\CUENTA PUBLICA 2017 TRIMESTRALES Y ANUAL\1ER TRIMESTRE DE ENE A MZO 2017\"/>
    </mc:Choice>
  </mc:AlternateContent>
  <bookViews>
    <workbookView xWindow="0" yWindow="0" windowWidth="20490" windowHeight="663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G104" i="1"/>
  <c r="G105" i="1"/>
  <c r="G106" i="1"/>
  <c r="G107" i="1"/>
  <c r="G100" i="1"/>
  <c r="G101" i="1"/>
  <c r="G102" i="1"/>
  <c r="G99" i="1"/>
  <c r="G90" i="1"/>
  <c r="G91" i="1"/>
  <c r="G92" i="1"/>
  <c r="G93" i="1"/>
  <c r="G94" i="1"/>
  <c r="G95" i="1"/>
  <c r="G96" i="1"/>
  <c r="G97" i="1"/>
  <c r="G89" i="1"/>
  <c r="G85" i="1"/>
  <c r="G86" i="1"/>
  <c r="G87" i="1"/>
  <c r="G84" i="1"/>
  <c r="F98" i="1"/>
  <c r="G80" i="1" l="1"/>
  <c r="G88" i="1"/>
  <c r="G98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D19" i="4"/>
  <c r="G19" i="4" s="1"/>
  <c r="C19" i="4"/>
  <c r="B19" i="4"/>
  <c r="G18" i="4"/>
  <c r="G17" i="4"/>
  <c r="E16" i="4"/>
  <c r="B16" i="4"/>
  <c r="G14" i="4"/>
  <c r="G13" i="4"/>
  <c r="G12" i="4"/>
  <c r="F11" i="4"/>
  <c r="F4" i="4" s="1"/>
  <c r="F27" i="4" s="1"/>
  <c r="E11" i="4"/>
  <c r="D11" i="4"/>
  <c r="C11" i="4"/>
  <c r="B11" i="4"/>
  <c r="G10" i="4"/>
  <c r="G9" i="4"/>
  <c r="G8" i="4"/>
  <c r="G7" i="4"/>
  <c r="F7" i="4"/>
  <c r="E7" i="4"/>
  <c r="D7" i="4"/>
  <c r="C7" i="4"/>
  <c r="C4" i="4" s="1"/>
  <c r="B7" i="4"/>
  <c r="G6" i="4"/>
  <c r="D4" i="4"/>
  <c r="B4" i="4"/>
  <c r="B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G53" i="3" s="1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C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B6" i="3"/>
  <c r="G24" i="2"/>
  <c r="G23" i="2"/>
  <c r="G22" i="2"/>
  <c r="G21" i="2"/>
  <c r="G20" i="2"/>
  <c r="G19" i="2"/>
  <c r="G18" i="2"/>
  <c r="G16" i="2"/>
  <c r="F16" i="2"/>
  <c r="E16" i="2"/>
  <c r="D16" i="2"/>
  <c r="C16" i="2"/>
  <c r="B16" i="2"/>
  <c r="G13" i="2"/>
  <c r="G12" i="2"/>
  <c r="G11" i="2"/>
  <c r="G10" i="2"/>
  <c r="G9" i="2"/>
  <c r="G8" i="2"/>
  <c r="G7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E98" i="1"/>
  <c r="D98" i="1"/>
  <c r="C98" i="1"/>
  <c r="B98" i="1"/>
  <c r="F88" i="1"/>
  <c r="E88" i="1"/>
  <c r="D88" i="1"/>
  <c r="C88" i="1"/>
  <c r="B88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G66" i="1" s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C23" i="1"/>
  <c r="B23" i="1"/>
  <c r="F13" i="1"/>
  <c r="E13" i="1"/>
  <c r="D13" i="1"/>
  <c r="C13" i="1"/>
  <c r="B13" i="1"/>
  <c r="F5" i="1"/>
  <c r="E5" i="1"/>
  <c r="D5" i="1"/>
  <c r="C5" i="1"/>
  <c r="B5" i="1"/>
  <c r="C5" i="3" l="1"/>
  <c r="C79" i="3" s="1"/>
  <c r="G16" i="3"/>
  <c r="G5" i="3" s="1"/>
  <c r="G6" i="3"/>
  <c r="G16" i="4"/>
  <c r="G33" i="1"/>
  <c r="G43" i="1"/>
  <c r="G70" i="1"/>
  <c r="G141" i="1"/>
  <c r="E42" i="3"/>
  <c r="E79" i="3" s="1"/>
  <c r="E4" i="4"/>
  <c r="E27" i="4" s="1"/>
  <c r="D16" i="4"/>
  <c r="D27" i="4" s="1"/>
  <c r="C16" i="4"/>
  <c r="D79" i="1"/>
  <c r="G23" i="1"/>
  <c r="G13" i="1"/>
  <c r="D5" i="3"/>
  <c r="B5" i="3"/>
  <c r="B79" i="3" s="1"/>
  <c r="F5" i="3"/>
  <c r="F79" i="3" s="1"/>
  <c r="G5" i="2"/>
  <c r="G26" i="2" s="1"/>
  <c r="C79" i="1"/>
  <c r="G145" i="1"/>
  <c r="B79" i="1"/>
  <c r="F79" i="1"/>
  <c r="G128" i="1"/>
  <c r="G118" i="1"/>
  <c r="G79" i="1" s="1"/>
  <c r="E79" i="1"/>
  <c r="B4" i="1"/>
  <c r="D4" i="1"/>
  <c r="F4" i="1"/>
  <c r="C4" i="1"/>
  <c r="G5" i="1"/>
  <c r="E4" i="1"/>
  <c r="C27" i="4"/>
  <c r="D42" i="3"/>
  <c r="G42" i="3" s="1"/>
  <c r="G11" i="4"/>
  <c r="G4" i="4" s="1"/>
  <c r="G27" i="4" s="1"/>
  <c r="F154" i="1" l="1"/>
  <c r="G79" i="3"/>
  <c r="D154" i="1"/>
  <c r="G4" i="1"/>
  <c r="C154" i="1"/>
  <c r="B154" i="1"/>
  <c r="E154" i="1"/>
  <c r="G154" i="1"/>
  <c r="D79" i="3"/>
</calcChain>
</file>

<file path=xl/sharedStrings.xml><?xml version="1.0" encoding="utf-8"?>
<sst xmlns="http://schemas.openxmlformats.org/spreadsheetml/2006/main" count="305" uniqueCount="155">
  <si>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</si>
  <si>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</si>
  <si>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</si>
  <si>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</si>
  <si>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</si>
  <si>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</si>
  <si>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</si>
  <si>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</si>
  <si>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</si>
  <si>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</si>
  <si>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</si>
  <si>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</si>
  <si>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</si>
  <si>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</si>
  <si>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</si>
  <si>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</si>
  <si>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</si>
  <si>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</si>
  <si>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</si>
  <si>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</si>
  <si>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</si>
  <si>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</si>
  <si>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</si>
  <si>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</si>
  <si>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</si>
  <si>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</si>
  <si>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</si>
  <si>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</si>
  <si>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</si>
  <si>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</si>
  <si>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</si>
  <si>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</si>
  <si>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</si>
  <si>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</si>
  <si>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</si>
  <si>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</si>
  <si>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</si>
  <si>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</si>
  <si>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</si>
  <si>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</si>
  <si>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</si>
  <si>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</si>
  <si>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</si>
  <si>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</si>
  <si>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</si>
  <si>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</si>
  <si>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</si>
  <si>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</si>
  <si>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</si>
  <si>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</si>
  <si>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</si>
  <si>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</si>
  <si>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</si>
  <si>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</si>
  <si>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</si>
  <si>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</si>
  <si>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</si>
  <si>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</si>
  <si>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</si>
  <si>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</si>
  <si>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</si>
  <si>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</si>
  <si>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</si>
  <si>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</si>
  <si>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</si>
  <si>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</si>
  <si>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</si>
  <si>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</si>
  <si>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</si>
  <si>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</si>
  <si>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</si>
  <si>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</si>
  <si>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</si>
  <si>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</si>
  <si>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</si>
  <si>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</si>
  <si>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</si>
  <si>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</si>
  <si>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</si>
  <si>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</si>
  <si>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</si>
  <si>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</si>
  <si>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</si>
  <si>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</si>
  <si>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</si>
  <si>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</si>
  <si>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</si>
  <si>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</si>
  <si>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</si>
  <si>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</si>
  <si>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</si>
  <si>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</si>
  <si>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</si>
  <si>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</si>
  <si>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</si>
  <si>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</si>
  <si>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</si>
  <si>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</si>
  <si>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</si>
  <si>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</si>
  <si>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</si>
  <si>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</si>
  <si>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</si>
  <si>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</si>
  <si>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</si>
  <si>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</si>
  <si>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</si>
  <si>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</si>
  <si>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</si>
  <si>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</si>
  <si>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</si>
  <si>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</si>
  <si>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</si>
  <si>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</si>
  <si>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</si>
  <si>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</si>
  <si>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</si>
  <si>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</si>
  <si>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</si>
  <si>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</si>
  <si>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</si>
  <si>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</si>
  <si>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</si>
  <si>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</si>
  <si>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</si>
  <si>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</si>
  <si>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</si>
  <si>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</si>
  <si>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</si>
  <si>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</si>
  <si>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</si>
  <si>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</si>
  <si>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</si>
  <si>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</si>
  <si>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</si>
  <si>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</si>
  <si>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</si>
  <si>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</si>
  <si>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</si>
  <si>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</si>
  <si>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</si>
  <si>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</si>
  <si>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</si>
  <si>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</si>
  <si>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</si>
  <si>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</si>
  <si>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</si>
  <si>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</si>
  <si>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</si>
  <si>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</si>
  <si>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INSTITUTO MUNICIPAL DELA JUVENTUD DE LEON GUANAJUATO 
Estado Analítico del Ejercicio del Presupuesto de Egresos Detallado - LDF
Clasificación de Servicios Personales por Categoría
Del 1 de enero al 31 de Marzo de 2017 (b)
(PESOS)</t>
  </si>
  <si>
    <t>INSTITUTO MUNICIPAL DELA JUVENTUD DE LEON GUANAJUATO 
Estado Analítico del Ejercicio del Presupuesto de Egresos Detallado - LDF
Clasificación Funcional (Finalidad y Función)
Del 1 de enero Al 31 de Marzo de 2017 (b)
(PESOS)</t>
  </si>
  <si>
    <t>Estado Analítico del Ejercicio del Presupuesto de Egresos Detallado - LDF
Clasificación por Objeto del Gasto (Capítulo y Concepto)
Del 1 de enero al 31 de Marzo de 2017 (b) (PESOS)</t>
  </si>
  <si>
    <t xml:space="preserve">Director del Instituto Municipal de la Juventud de León Guanajuato
Lic. Misraim de Jesús Macías Cervantes 
</t>
  </si>
  <si>
    <t>INSTITUTO MUNICIPAL DE LA JUVENTUD DE LEON GUANAJUATO
Estado Analítico del Ejercicio del Presupuesto de Egresos Detallado - LDF
Clasificación Administrativa
Del 1 de enero al 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</si>
</sst>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7" fillId="0" borderId="0"/>
    <xf numFmtId="0" fontId="11" fillId="0" borderId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2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4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justify" vertical="center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0" xfId="0" applyFont="1"/>
    <xf numFmtId="0" fontId="12" fillId="0" borderId="0" xfId="2" applyFont="1" applyAlignment="1" applyProtection="1">
      <alignment vertical="top"/>
    </xf>
    <xf numFmtId="0" fontId="12" fillId="0" borderId="0" xfId="2" applyFont="1" applyBorder="1" applyAlignment="1" applyProtection="1">
      <alignment horizontal="left" vertical="top" wrapText="1" indent="2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2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"/>
  <sheetViews>
    <sheetView tabSelected="1" workbookViewId="0">
      <pane xSplit="2" ySplit="8" topLeftCell="C153" activePane="bottomRight" state="frozen"/>
      <selection pane="topRight" activeCell="C1" sqref="C1"/>
      <selection pane="bottomLeft" activeCell="A9" sqref="A9"/>
      <selection pane="bottomRight" activeCell="A153" sqref="A153"/>
    </sheetView>
  </sheetViews>
  <sheetFormatPr baseColWidth="10" defaultRowHeight="12.75"/>
  <cols>
    <col min="1" max="1" width="90.83203125" style="1" customWidth="1"/>
    <col min="2" max="7" width="16.83203125" style="1" customWidth="1"/>
    <col min="8" max="8" width="12" style="1" customWidth="1"/>
    <col min="9" max="16384" width="12" style="1"/>
  </cols>
  <sheetData>
    <row r="1" spans="1:7" ht="45.95" customHeight="1">
      <c r="A1" s="48" t="s">
        <v>152</v>
      </c>
      <c r="B1" s="49"/>
      <c r="C1" s="49"/>
      <c r="D1" s="49"/>
      <c r="E1" s="49"/>
      <c r="F1" s="49"/>
      <c r="G1" s="50"/>
    </row>
    <row r="2" spans="1:7">
      <c r="A2" s="2"/>
      <c r="B2" s="51" t="s">
        <v>0</v>
      </c>
      <c r="C2" s="51"/>
      <c r="D2" s="51"/>
      <c r="E2" s="51"/>
      <c r="F2" s="5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>
      <c r="A8" s="10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>
      <c r="A10" s="10" t="s">
        <v>14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>
      <c r="A13" s="8" t="s">
        <v>17</v>
      </c>
      <c r="B13" s="9">
        <f>SUM(B14:B22)</f>
        <v>0</v>
      </c>
      <c r="C13" s="9">
        <f t="shared" ref="C13:F13" si="2">SUM(C14:C22)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ref="G13:G70" si="3">D13-E13</f>
        <v>0</v>
      </c>
    </row>
    <row r="14" spans="1:7">
      <c r="A14" s="10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>
      <c r="A15" s="10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>
      <c r="A18" s="10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>
      <c r="A19" s="10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>
      <c r="A20" s="10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>
      <c r="A23" s="8" t="s">
        <v>27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3"/>
        <v>0</v>
      </c>
    </row>
    <row r="24" spans="1:7">
      <c r="A24" s="10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>
      <c r="A25" s="1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>
      <c r="A26" s="10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>
      <c r="A27" s="10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>
      <c r="A28" s="10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>
      <c r="A29" s="10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>
      <c r="A30" s="10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>
      <c r="A31" s="10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>
      <c r="A32" s="10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3"/>
        <v>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3"/>
        <v>0</v>
      </c>
    </row>
    <row r="44" spans="1:7">
      <c r="A44" s="10" t="s">
        <v>48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>
      <c r="A47" s="10" t="s">
        <v>51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3"/>
        <v>0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3"/>
        <v>0</v>
      </c>
    </row>
    <row r="55" spans="1:7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3"/>
        <v>0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3"/>
        <v>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3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3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3"/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3"/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3"/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3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3"/>
        <v>0</v>
      </c>
    </row>
    <row r="65" spans="1:7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3"/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3"/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3"/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3"/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ref="G71:G77" si="11">D71-E71</f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1"/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14649889.002000004</v>
      </c>
      <c r="C79" s="13">
        <f t="shared" ref="C79:G79" si="12">C80+C88+C98+C108+C118+C128+C132+C141+C145</f>
        <v>1150000</v>
      </c>
      <c r="D79" s="13">
        <f t="shared" si="12"/>
        <v>15799889.002000004</v>
      </c>
      <c r="E79" s="13">
        <f t="shared" si="12"/>
        <v>234595.34</v>
      </c>
      <c r="F79" s="13">
        <f t="shared" si="12"/>
        <v>234595.34</v>
      </c>
      <c r="G79" s="13">
        <f t="shared" si="12"/>
        <v>-15565293.67</v>
      </c>
    </row>
    <row r="80" spans="1:7">
      <c r="A80" s="14" t="s">
        <v>9</v>
      </c>
      <c r="B80" s="13">
        <f>SUM(B81:B87)</f>
        <v>12139044.002000004</v>
      </c>
      <c r="C80" s="13">
        <f t="shared" ref="C80:G80" si="13">SUM(C81:C87)</f>
        <v>0</v>
      </c>
      <c r="D80" s="13">
        <f t="shared" si="13"/>
        <v>12139044.002000004</v>
      </c>
      <c r="E80" s="13">
        <f t="shared" si="13"/>
        <v>232971.34</v>
      </c>
      <c r="F80" s="13">
        <f t="shared" si="13"/>
        <v>232971.34</v>
      </c>
      <c r="G80" s="13">
        <f t="shared" si="13"/>
        <v>-11906072.67</v>
      </c>
    </row>
    <row r="81" spans="1:7">
      <c r="A81" s="15" t="s">
        <v>10</v>
      </c>
      <c r="B81" s="16">
        <v>7337532.286000004</v>
      </c>
      <c r="C81" s="16">
        <v>0</v>
      </c>
      <c r="D81" s="16">
        <v>7337532.286000004</v>
      </c>
      <c r="E81" s="16">
        <v>232971.34</v>
      </c>
      <c r="F81" s="16">
        <v>232971.34</v>
      </c>
      <c r="G81" s="16">
        <v>-7104560.9500000002</v>
      </c>
    </row>
    <row r="82" spans="1:7">
      <c r="A82" s="15" t="s">
        <v>11</v>
      </c>
      <c r="B82" s="16">
        <v>1355877.6</v>
      </c>
      <c r="C82" s="16">
        <v>0</v>
      </c>
      <c r="D82" s="16">
        <v>1355877.6</v>
      </c>
      <c r="E82" s="16">
        <v>0</v>
      </c>
      <c r="F82" s="16">
        <v>0</v>
      </c>
      <c r="G82" s="16">
        <v>-1355877.6</v>
      </c>
    </row>
    <row r="83" spans="1:7">
      <c r="A83" s="15" t="s">
        <v>12</v>
      </c>
      <c r="B83" s="16">
        <v>1250851.1859999998</v>
      </c>
      <c r="C83" s="16">
        <v>0</v>
      </c>
      <c r="D83" s="16">
        <v>1250851.1859999998</v>
      </c>
      <c r="E83" s="16">
        <v>0</v>
      </c>
      <c r="F83" s="16">
        <v>0</v>
      </c>
      <c r="G83" s="16">
        <v>-1250851.19</v>
      </c>
    </row>
    <row r="84" spans="1:7">
      <c r="A84" s="15" t="s">
        <v>13</v>
      </c>
      <c r="B84" s="16">
        <v>1849408.26</v>
      </c>
      <c r="C84" s="16">
        <v>0</v>
      </c>
      <c r="D84" s="16">
        <v>1849408.26</v>
      </c>
      <c r="E84" s="16">
        <v>0</v>
      </c>
      <c r="F84" s="16">
        <v>0</v>
      </c>
      <c r="G84" s="16">
        <f>F84-D84</f>
        <v>-1849408.26</v>
      </c>
    </row>
    <row r="85" spans="1:7">
      <c r="A85" s="15" t="s">
        <v>14</v>
      </c>
      <c r="B85" s="16">
        <v>145374.67000000001</v>
      </c>
      <c r="C85" s="16">
        <v>0</v>
      </c>
      <c r="D85" s="16">
        <v>345374.67000000016</v>
      </c>
      <c r="E85" s="16">
        <v>0</v>
      </c>
      <c r="F85" s="16">
        <v>0</v>
      </c>
      <c r="G85" s="16">
        <f t="shared" ref="G85:G87" si="14">F85-D85</f>
        <v>-345374.67000000016</v>
      </c>
    </row>
    <row r="86" spans="1:7">
      <c r="A86" s="15" t="s">
        <v>15</v>
      </c>
      <c r="B86" s="16">
        <v>200000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14"/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14"/>
        <v>0</v>
      </c>
    </row>
    <row r="88" spans="1:7">
      <c r="A88" s="14" t="s">
        <v>17</v>
      </c>
      <c r="B88" s="13">
        <f>SUM(B89:B97)</f>
        <v>615000</v>
      </c>
      <c r="C88" s="13">
        <f t="shared" ref="C88:G88" si="15">SUM(C89:C97)</f>
        <v>0</v>
      </c>
      <c r="D88" s="13">
        <f t="shared" si="15"/>
        <v>615000</v>
      </c>
      <c r="E88" s="13">
        <f t="shared" si="15"/>
        <v>0</v>
      </c>
      <c r="F88" s="13">
        <f t="shared" si="15"/>
        <v>0</v>
      </c>
      <c r="G88" s="13">
        <f t="shared" si="15"/>
        <v>-615000</v>
      </c>
    </row>
    <row r="89" spans="1:7">
      <c r="A89" s="15" t="s">
        <v>18</v>
      </c>
      <c r="B89" s="16">
        <v>88000</v>
      </c>
      <c r="C89" s="16">
        <v>0</v>
      </c>
      <c r="D89" s="16">
        <v>88000</v>
      </c>
      <c r="E89" s="16">
        <v>0</v>
      </c>
      <c r="F89" s="16">
        <v>0</v>
      </c>
      <c r="G89" s="16">
        <f>F89-D89</f>
        <v>-88000</v>
      </c>
    </row>
    <row r="90" spans="1:7">
      <c r="A90" s="15" t="s">
        <v>19</v>
      </c>
      <c r="B90" s="16">
        <v>12000</v>
      </c>
      <c r="C90" s="16">
        <v>0</v>
      </c>
      <c r="D90" s="16">
        <v>12000</v>
      </c>
      <c r="E90" s="16">
        <v>0</v>
      </c>
      <c r="F90" s="16">
        <v>0</v>
      </c>
      <c r="G90" s="16">
        <f t="shared" ref="G90:G107" si="16">F90-D90</f>
        <v>-12000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16"/>
        <v>0</v>
      </c>
    </row>
    <row r="92" spans="1:7">
      <c r="A92" s="15" t="s">
        <v>21</v>
      </c>
      <c r="B92" s="16">
        <v>72000</v>
      </c>
      <c r="C92" s="16">
        <v>0</v>
      </c>
      <c r="D92" s="16">
        <v>72000</v>
      </c>
      <c r="E92" s="16">
        <v>0</v>
      </c>
      <c r="F92" s="16">
        <v>0</v>
      </c>
      <c r="G92" s="16">
        <f t="shared" si="16"/>
        <v>-72000</v>
      </c>
    </row>
    <row r="93" spans="1:7">
      <c r="A93" s="15" t="s">
        <v>22</v>
      </c>
      <c r="B93" s="16">
        <v>5000</v>
      </c>
      <c r="C93" s="16">
        <v>0</v>
      </c>
      <c r="D93" s="16">
        <v>5000</v>
      </c>
      <c r="E93" s="16">
        <v>0</v>
      </c>
      <c r="F93" s="16">
        <v>0</v>
      </c>
      <c r="G93" s="16">
        <f t="shared" si="16"/>
        <v>-5000</v>
      </c>
    </row>
    <row r="94" spans="1:7">
      <c r="A94" s="15" t="s">
        <v>23</v>
      </c>
      <c r="B94" s="16">
        <v>400000</v>
      </c>
      <c r="C94" s="16">
        <v>0</v>
      </c>
      <c r="D94" s="16">
        <v>400000</v>
      </c>
      <c r="E94" s="16">
        <v>0</v>
      </c>
      <c r="F94" s="16">
        <v>0</v>
      </c>
      <c r="G94" s="16">
        <f t="shared" si="16"/>
        <v>-400000</v>
      </c>
    </row>
    <row r="95" spans="1:7">
      <c r="A95" s="15" t="s">
        <v>24</v>
      </c>
      <c r="B95" s="16">
        <v>15000</v>
      </c>
      <c r="C95" s="16">
        <v>0</v>
      </c>
      <c r="D95" s="16">
        <v>15000</v>
      </c>
      <c r="E95" s="16">
        <v>0</v>
      </c>
      <c r="F95" s="16">
        <v>0</v>
      </c>
      <c r="G95" s="16">
        <f t="shared" si="16"/>
        <v>-15000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16"/>
        <v>0</v>
      </c>
    </row>
    <row r="97" spans="1:7">
      <c r="A97" s="15" t="s">
        <v>26</v>
      </c>
      <c r="B97" s="16">
        <v>23000</v>
      </c>
      <c r="C97" s="16">
        <v>0</v>
      </c>
      <c r="D97" s="16">
        <v>23000</v>
      </c>
      <c r="E97" s="16">
        <v>0</v>
      </c>
      <c r="F97" s="16">
        <v>0</v>
      </c>
      <c r="G97" s="16">
        <f t="shared" si="16"/>
        <v>-23000</v>
      </c>
    </row>
    <row r="98" spans="1:7">
      <c r="A98" s="14" t="s">
        <v>27</v>
      </c>
      <c r="B98" s="13">
        <f>SUM(B99:B107)</f>
        <v>1895845</v>
      </c>
      <c r="C98" s="13">
        <f t="shared" ref="C98:G98" si="17">SUM(C99:C107)</f>
        <v>1150000</v>
      </c>
      <c r="D98" s="13">
        <f t="shared" si="17"/>
        <v>3045845</v>
      </c>
      <c r="E98" s="13">
        <f t="shared" si="17"/>
        <v>1624</v>
      </c>
      <c r="F98" s="13">
        <f t="shared" si="17"/>
        <v>1624</v>
      </c>
      <c r="G98" s="13">
        <f t="shared" si="17"/>
        <v>-3044221</v>
      </c>
    </row>
    <row r="99" spans="1:7">
      <c r="A99" s="15" t="s">
        <v>28</v>
      </c>
      <c r="B99" s="16">
        <v>143845</v>
      </c>
      <c r="C99" s="16">
        <v>0</v>
      </c>
      <c r="D99" s="16">
        <v>143845</v>
      </c>
      <c r="E99" s="16">
        <v>0</v>
      </c>
      <c r="F99" s="16">
        <v>0</v>
      </c>
      <c r="G99" s="16">
        <f t="shared" si="16"/>
        <v>-143845</v>
      </c>
    </row>
    <row r="100" spans="1:7">
      <c r="A100" s="15" t="s">
        <v>29</v>
      </c>
      <c r="B100" s="16">
        <v>22000</v>
      </c>
      <c r="C100" s="16">
        <v>0</v>
      </c>
      <c r="D100" s="16">
        <v>22000</v>
      </c>
      <c r="E100" s="16">
        <v>0</v>
      </c>
      <c r="F100" s="16">
        <v>0</v>
      </c>
      <c r="G100" s="16">
        <f t="shared" si="16"/>
        <v>-22000</v>
      </c>
    </row>
    <row r="101" spans="1:7">
      <c r="A101" s="15" t="s">
        <v>30</v>
      </c>
      <c r="B101" s="16">
        <v>34000</v>
      </c>
      <c r="C101" s="16">
        <v>0</v>
      </c>
      <c r="D101" s="16">
        <v>34000</v>
      </c>
      <c r="E101" s="16">
        <v>0</v>
      </c>
      <c r="F101" s="16">
        <v>0</v>
      </c>
      <c r="G101" s="16">
        <f t="shared" si="16"/>
        <v>-34000</v>
      </c>
    </row>
    <row r="102" spans="1:7">
      <c r="A102" s="15" t="s">
        <v>31</v>
      </c>
      <c r="B102" s="16">
        <v>90000</v>
      </c>
      <c r="C102" s="16">
        <v>0</v>
      </c>
      <c r="D102" s="16">
        <v>90000</v>
      </c>
      <c r="E102" s="16">
        <v>1400</v>
      </c>
      <c r="F102" s="16">
        <v>1400</v>
      </c>
      <c r="G102" s="16">
        <f t="shared" si="16"/>
        <v>-88600</v>
      </c>
    </row>
    <row r="103" spans="1:7">
      <c r="A103" s="15" t="s">
        <v>32</v>
      </c>
      <c r="B103" s="16">
        <v>258000</v>
      </c>
      <c r="C103" s="16">
        <v>100000</v>
      </c>
      <c r="D103" s="16">
        <v>358000</v>
      </c>
      <c r="E103" s="16">
        <v>0</v>
      </c>
      <c r="F103" s="16">
        <v>0</v>
      </c>
      <c r="G103" s="16">
        <f t="shared" si="16"/>
        <v>-358000</v>
      </c>
    </row>
    <row r="104" spans="1:7">
      <c r="A104" s="15" t="s">
        <v>33</v>
      </c>
      <c r="B104" s="16">
        <v>35000</v>
      </c>
      <c r="C104" s="16">
        <v>0</v>
      </c>
      <c r="D104" s="16">
        <v>35000</v>
      </c>
      <c r="E104" s="16">
        <v>0</v>
      </c>
      <c r="F104" s="16">
        <v>0</v>
      </c>
      <c r="G104" s="16">
        <f t="shared" si="16"/>
        <v>-35000</v>
      </c>
    </row>
    <row r="105" spans="1:7">
      <c r="A105" s="15" t="s">
        <v>34</v>
      </c>
      <c r="B105" s="16">
        <v>60000</v>
      </c>
      <c r="C105" s="16">
        <v>0</v>
      </c>
      <c r="D105" s="16">
        <v>60000</v>
      </c>
      <c r="E105" s="16">
        <v>0</v>
      </c>
      <c r="F105" s="16">
        <v>0</v>
      </c>
      <c r="G105" s="16">
        <f t="shared" si="16"/>
        <v>-60000</v>
      </c>
    </row>
    <row r="106" spans="1:7">
      <c r="A106" s="15" t="s">
        <v>35</v>
      </c>
      <c r="B106" s="16">
        <v>1050000</v>
      </c>
      <c r="C106" s="16">
        <v>1050000</v>
      </c>
      <c r="D106" s="16">
        <v>2100000</v>
      </c>
      <c r="E106" s="16">
        <v>0</v>
      </c>
      <c r="F106" s="16">
        <v>0</v>
      </c>
      <c r="G106" s="16">
        <f t="shared" si="16"/>
        <v>-2100000</v>
      </c>
    </row>
    <row r="107" spans="1:7">
      <c r="A107" s="15" t="s">
        <v>36</v>
      </c>
      <c r="B107" s="16">
        <v>203000</v>
      </c>
      <c r="C107" s="16">
        <v>0</v>
      </c>
      <c r="D107" s="16">
        <v>203000</v>
      </c>
      <c r="E107" s="16">
        <v>224</v>
      </c>
      <c r="F107" s="16">
        <v>224</v>
      </c>
      <c r="G107" s="16">
        <f t="shared" si="16"/>
        <v>-202776</v>
      </c>
    </row>
    <row r="108" spans="1:7">
      <c r="A108" s="14" t="s">
        <v>37</v>
      </c>
      <c r="B108" s="13">
        <f>SUM(B109:B117)</f>
        <v>0</v>
      </c>
      <c r="C108" s="13">
        <f t="shared" ref="C108:F108" si="18">SUM(C109:C117)</f>
        <v>0</v>
      </c>
      <c r="D108" s="13">
        <f t="shared" si="18"/>
        <v>0</v>
      </c>
      <c r="E108" s="13">
        <f t="shared" si="18"/>
        <v>0</v>
      </c>
      <c r="F108" s="13">
        <f t="shared" si="18"/>
        <v>0</v>
      </c>
      <c r="G108" s="13">
        <f t="shared" ref="G108:G144" si="19">D108-E108</f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9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9"/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9"/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9"/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9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9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9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9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9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20">SUM(C119:C127)</f>
        <v>0</v>
      </c>
      <c r="D118" s="13">
        <f t="shared" si="20"/>
        <v>0</v>
      </c>
      <c r="E118" s="13">
        <f t="shared" si="20"/>
        <v>0</v>
      </c>
      <c r="F118" s="13">
        <f t="shared" si="20"/>
        <v>0</v>
      </c>
      <c r="G118" s="13">
        <f t="shared" si="19"/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19"/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19"/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19"/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19"/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19"/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 t="shared" si="19"/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19"/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9"/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19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1">SUM(C129:C131)</f>
        <v>0</v>
      </c>
      <c r="D128" s="13">
        <f t="shared" si="21"/>
        <v>0</v>
      </c>
      <c r="E128" s="13">
        <f t="shared" si="21"/>
        <v>0</v>
      </c>
      <c r="F128" s="13">
        <f t="shared" si="21"/>
        <v>0</v>
      </c>
      <c r="G128" s="13">
        <f t="shared" si="19"/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9"/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9"/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9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2">SUM(C133:C140)</f>
        <v>0</v>
      </c>
      <c r="D132" s="13">
        <f t="shared" si="22"/>
        <v>0</v>
      </c>
      <c r="E132" s="13">
        <f t="shared" si="22"/>
        <v>0</v>
      </c>
      <c r="F132" s="13">
        <f t="shared" si="22"/>
        <v>0</v>
      </c>
      <c r="G132" s="13">
        <f t="shared" si="19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19"/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19"/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19"/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9"/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19"/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19"/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9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9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3">SUM(C142:C144)</f>
        <v>0</v>
      </c>
      <c r="D141" s="13">
        <f t="shared" si="23"/>
        <v>0</v>
      </c>
      <c r="E141" s="13">
        <f t="shared" si="23"/>
        <v>0</v>
      </c>
      <c r="F141" s="13">
        <f t="shared" si="23"/>
        <v>0</v>
      </c>
      <c r="G141" s="13">
        <f t="shared" si="19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9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9"/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9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4">SUM(C146:C152)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ref="G145:G152" si="25">D145-E145</f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25"/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25"/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25"/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5"/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25"/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25"/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25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14649889.002000004</v>
      </c>
      <c r="C154" s="13">
        <f t="shared" ref="C154:G154" si="26">C4+C79</f>
        <v>1150000</v>
      </c>
      <c r="D154" s="13">
        <f t="shared" si="26"/>
        <v>15799889.002000004</v>
      </c>
      <c r="E154" s="13">
        <f t="shared" si="26"/>
        <v>234595.34</v>
      </c>
      <c r="F154" s="13">
        <f t="shared" si="26"/>
        <v>234595.34</v>
      </c>
      <c r="G154" s="13">
        <f t="shared" si="26"/>
        <v>-15565293.67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A157" s="46" t="s">
        <v>149</v>
      </c>
    </row>
    <row r="161" spans="1:1" ht="33.75">
      <c r="A161" s="47" t="s">
        <v>153</v>
      </c>
    </row>
    <row r="163" spans="1:1" ht="15">
      <c r="A163" s="45"/>
    </row>
  </sheetData>
  <mergeCells count="2">
    <mergeCell ref="A1:G1"/>
    <mergeCell ref="B2:F2"/>
  </mergeCells>
  <pageMargins left="0.7" right="0.7" top="0.75" bottom="0.75" header="0.3" footer="0.3"/>
  <pageSetup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workbookViewId="0">
      <selection activeCell="A29" sqref="A29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2" t="s">
        <v>154</v>
      </c>
      <c r="B1" s="53"/>
      <c r="C1" s="53"/>
      <c r="D1" s="53"/>
      <c r="E1" s="53"/>
      <c r="F1" s="53"/>
      <c r="G1" s="54"/>
    </row>
    <row r="2" spans="1:7">
      <c r="A2" s="20"/>
      <c r="B2" s="55" t="s">
        <v>0</v>
      </c>
      <c r="C2" s="55"/>
      <c r="D2" s="55"/>
      <c r="E2" s="55"/>
      <c r="F2" s="55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90</v>
      </c>
      <c r="B6" s="16"/>
      <c r="C6" s="16"/>
      <c r="D6" s="16"/>
      <c r="E6" s="16"/>
      <c r="F6" s="16"/>
      <c r="G6" s="16"/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14649889.002000004</v>
      </c>
      <c r="C16" s="13">
        <f>SUM(C17:C24)</f>
        <v>1150000</v>
      </c>
      <c r="D16" s="13">
        <f>SUM(D17:D24)</f>
        <v>15799889.002000004</v>
      </c>
      <c r="E16" s="13">
        <f>SUM(E17:E24)</f>
        <v>234595.34</v>
      </c>
      <c r="F16" s="13">
        <f>SUM(F18:F24)</f>
        <v>0</v>
      </c>
      <c r="G16" s="13">
        <f>SUM(G17:G24)</f>
        <v>-15565293.66</v>
      </c>
    </row>
    <row r="17" spans="1:7">
      <c r="A17" s="26" t="s">
        <v>90</v>
      </c>
      <c r="B17" s="16">
        <v>14649889.002000004</v>
      </c>
      <c r="C17" s="16">
        <v>1150000</v>
      </c>
      <c r="D17" s="16">
        <v>15799889.002000004</v>
      </c>
      <c r="E17" s="16">
        <v>234595.34</v>
      </c>
      <c r="G17" s="16">
        <v>-15565293.66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8:G24" si="2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2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2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14649889.002000004</v>
      </c>
      <c r="C26" s="13">
        <f t="shared" ref="C26:G26" si="3">C5+C16</f>
        <v>1150000</v>
      </c>
      <c r="D26" s="13">
        <f t="shared" si="3"/>
        <v>15799889.002000004</v>
      </c>
      <c r="E26" s="13">
        <f t="shared" si="3"/>
        <v>234595.34</v>
      </c>
      <c r="F26" s="13">
        <f t="shared" si="3"/>
        <v>0</v>
      </c>
      <c r="G26" s="13">
        <f t="shared" si="3"/>
        <v>-15565293.66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  <row r="29" spans="1:7">
      <c r="A29" s="46" t="s">
        <v>149</v>
      </c>
    </row>
    <row r="35" spans="1:1" ht="45">
      <c r="A35" s="47" t="s">
        <v>153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62" workbookViewId="0">
      <selection activeCell="A86" sqref="A86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2" t="s">
        <v>151</v>
      </c>
      <c r="B1" s="56"/>
      <c r="C1" s="56"/>
      <c r="D1" s="56"/>
      <c r="E1" s="56"/>
      <c r="F1" s="56"/>
      <c r="G1" s="57"/>
    </row>
    <row r="2" spans="1:7" ht="12" customHeight="1">
      <c r="A2" s="30"/>
      <c r="B2" s="55" t="s">
        <v>0</v>
      </c>
      <c r="C2" s="55"/>
      <c r="D2" s="55"/>
      <c r="E2" s="55"/>
      <c r="F2" s="55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14649889.002000004</v>
      </c>
      <c r="C5" s="13">
        <f t="shared" ref="C5:G5" si="0">C6+C16+C25+C36</f>
        <v>1150000</v>
      </c>
      <c r="D5" s="13">
        <f t="shared" si="0"/>
        <v>15799889.002000004</v>
      </c>
      <c r="E5" s="13">
        <f t="shared" si="0"/>
        <v>234595.34</v>
      </c>
      <c r="F5" s="13">
        <f t="shared" si="0"/>
        <v>234595.34</v>
      </c>
      <c r="G5" s="13">
        <f t="shared" si="0"/>
        <v>15565293.662000004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14649889.002000004</v>
      </c>
      <c r="C16" s="13">
        <f t="shared" ref="C16:F16" si="3">SUM(C17:C23)</f>
        <v>1150000</v>
      </c>
      <c r="D16" s="13">
        <f t="shared" si="3"/>
        <v>15799889.002000004</v>
      </c>
      <c r="E16" s="13">
        <f t="shared" si="3"/>
        <v>234595.34</v>
      </c>
      <c r="F16" s="13">
        <f t="shared" si="3"/>
        <v>234595.34</v>
      </c>
      <c r="G16" s="13">
        <f t="shared" si="2"/>
        <v>15565293.662000004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>
        <v>14649889.002000004</v>
      </c>
      <c r="C20" s="16">
        <v>1150000</v>
      </c>
      <c r="D20" s="16">
        <v>15799889.002000004</v>
      </c>
      <c r="E20" s="16">
        <v>234595.34</v>
      </c>
      <c r="F20" s="16">
        <v>234595.34</v>
      </c>
      <c r="G20" s="16">
        <v>-13902353.422000002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14649889.002000004</v>
      </c>
      <c r="C79" s="13">
        <f t="shared" ref="C79:G79" si="12">C5+C42</f>
        <v>1150000</v>
      </c>
      <c r="D79" s="13">
        <f t="shared" si="12"/>
        <v>15799889.002000004</v>
      </c>
      <c r="E79" s="13">
        <f t="shared" si="12"/>
        <v>234595.34</v>
      </c>
      <c r="F79" s="13">
        <f t="shared" si="12"/>
        <v>234595.34</v>
      </c>
      <c r="G79" s="13">
        <f t="shared" si="12"/>
        <v>15565293.662000004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2" spans="1:1">
      <c r="A82" s="46" t="s">
        <v>149</v>
      </c>
    </row>
    <row r="86" spans="1:1" ht="33.75">
      <c r="A86" s="47" t="s">
        <v>153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2" workbookViewId="0">
      <selection activeCell="A30" sqref="A30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2" t="s">
        <v>150</v>
      </c>
      <c r="B1" s="56"/>
      <c r="C1" s="56"/>
      <c r="D1" s="56"/>
      <c r="E1" s="56"/>
      <c r="F1" s="56"/>
      <c r="G1" s="57"/>
    </row>
    <row r="2" spans="1:7">
      <c r="A2" s="30"/>
      <c r="B2" s="55" t="s">
        <v>0</v>
      </c>
      <c r="C2" s="55"/>
      <c r="D2" s="55"/>
      <c r="E2" s="55"/>
      <c r="F2" s="55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12139044.002000004</v>
      </c>
      <c r="C4" s="39">
        <f t="shared" ref="C4:G4" si="0">C5+C6+C7+C10+C11+C14</f>
        <v>0</v>
      </c>
      <c r="D4" s="39">
        <f t="shared" si="0"/>
        <v>12139044.002000004</v>
      </c>
      <c r="E4" s="39">
        <f t="shared" si="0"/>
        <v>232971.34</v>
      </c>
      <c r="F4" s="39">
        <f t="shared" si="0"/>
        <v>232971.34</v>
      </c>
      <c r="G4" s="39">
        <f t="shared" si="0"/>
        <v>-11906073</v>
      </c>
    </row>
    <row r="5" spans="1:7">
      <c r="A5" s="40" t="s">
        <v>136</v>
      </c>
      <c r="B5" s="13">
        <v>12139044.002000004</v>
      </c>
      <c r="C5" s="13">
        <v>0</v>
      </c>
      <c r="D5" s="13">
        <v>12139044.002000004</v>
      </c>
      <c r="E5" s="13">
        <v>232971.34</v>
      </c>
      <c r="F5" s="13">
        <v>232971.34</v>
      </c>
      <c r="G5" s="13">
        <v>-11906073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12139044.002000004</v>
      </c>
      <c r="C27" s="13">
        <f t="shared" ref="C27:G27" si="8">C4+C16</f>
        <v>0</v>
      </c>
      <c r="D27" s="13">
        <f t="shared" si="8"/>
        <v>12139044.002000004</v>
      </c>
      <c r="E27" s="13">
        <f t="shared" si="8"/>
        <v>232971.34</v>
      </c>
      <c r="F27" s="13">
        <f t="shared" si="8"/>
        <v>232971.34</v>
      </c>
      <c r="G27" s="13">
        <f t="shared" si="8"/>
        <v>-11906073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0" spans="1:7">
      <c r="A30" s="46" t="s">
        <v>149</v>
      </c>
    </row>
    <row r="34" spans="1:1" ht="45">
      <c r="A34" s="47" t="s">
        <v>153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2018-06-22T16:31:43Z</cp:lastPrinted>
  <dcterms:created xsi:type="dcterms:W3CDTF">2017-01-11T17:22:36Z</dcterms:created>
  <dcterms:modified xsi:type="dcterms:W3CDTF">2018-06-22T16:33:16Z</dcterms:modified>
</cp:coreProperties>
</file>