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2" i="5" l="1"/>
  <c r="G42" i="5"/>
  <c r="F42" i="5"/>
  <c r="E42" i="5"/>
  <c r="D42" i="5"/>
  <c r="C42" i="5"/>
  <c r="H16" i="4"/>
  <c r="G16" i="4"/>
  <c r="F16" i="4"/>
  <c r="E16" i="4"/>
  <c r="D16" i="4"/>
  <c r="C16" i="4"/>
  <c r="H8" i="8"/>
  <c r="H6" i="8"/>
  <c r="H16" i="8"/>
  <c r="G16" i="8"/>
  <c r="F16" i="8"/>
  <c r="E16" i="8"/>
  <c r="D16" i="8"/>
  <c r="C16" i="8"/>
  <c r="E8" i="8"/>
  <c r="E6" i="8"/>
  <c r="H52" i="6"/>
  <c r="H51" i="6"/>
  <c r="H50" i="6"/>
  <c r="H49" i="6"/>
  <c r="H48" i="6"/>
  <c r="H47" i="6"/>
  <c r="H46" i="6"/>
  <c r="H45" i="6"/>
  <c r="H44" i="6"/>
  <c r="E52" i="6"/>
  <c r="E51" i="6"/>
  <c r="E50" i="6"/>
  <c r="E49" i="6"/>
  <c r="E48" i="6"/>
  <c r="E47" i="6"/>
  <c r="E46" i="6"/>
  <c r="E45" i="6"/>
  <c r="E44" i="6"/>
  <c r="E42" i="6"/>
  <c r="E41" i="6"/>
  <c r="E40" i="6"/>
  <c r="E39" i="6"/>
  <c r="E33" i="6" s="1"/>
  <c r="E38" i="6"/>
  <c r="E36" i="6"/>
  <c r="E35" i="6"/>
  <c r="E34" i="6"/>
  <c r="H42" i="6"/>
  <c r="H41" i="6"/>
  <c r="H40" i="6"/>
  <c r="H39" i="6"/>
  <c r="H38" i="6"/>
  <c r="H37" i="6"/>
  <c r="H36" i="6"/>
  <c r="H35" i="6"/>
  <c r="H34" i="6"/>
  <c r="E37" i="6"/>
  <c r="H32" i="6"/>
  <c r="H31" i="6"/>
  <c r="H30" i="6"/>
  <c r="H29" i="6"/>
  <c r="H28" i="6"/>
  <c r="H27" i="6"/>
  <c r="H26" i="6"/>
  <c r="H25" i="6"/>
  <c r="H24" i="6"/>
  <c r="H23" i="6"/>
  <c r="E32" i="6"/>
  <c r="E31" i="6"/>
  <c r="E30" i="6"/>
  <c r="E29" i="6"/>
  <c r="E28" i="6"/>
  <c r="E27" i="6"/>
  <c r="E26" i="6"/>
  <c r="E25" i="6"/>
  <c r="E23" i="6" s="1"/>
  <c r="E24" i="6"/>
  <c r="H22" i="6"/>
  <c r="H21" i="6"/>
  <c r="H20" i="6"/>
  <c r="H19" i="6"/>
  <c r="H18" i="6"/>
  <c r="H17" i="6"/>
  <c r="H16" i="6"/>
  <c r="H15" i="6"/>
  <c r="H14" i="6"/>
  <c r="H12" i="6"/>
  <c r="E22" i="6"/>
  <c r="E21" i="6"/>
  <c r="E20" i="6"/>
  <c r="E19" i="6"/>
  <c r="E18" i="6"/>
  <c r="E17" i="6"/>
  <c r="E16" i="6"/>
  <c r="E15" i="6"/>
  <c r="E14" i="6"/>
  <c r="C23" i="6"/>
  <c r="H11" i="6"/>
  <c r="H10" i="6"/>
  <c r="H9" i="6"/>
  <c r="H8" i="6"/>
  <c r="H7" i="6"/>
  <c r="H6" i="6"/>
  <c r="E12" i="6"/>
  <c r="E11" i="6"/>
  <c r="E10" i="6"/>
  <c r="E9" i="6"/>
  <c r="E8" i="6"/>
  <c r="E7" i="6"/>
  <c r="E6" i="6"/>
  <c r="G43" i="6"/>
  <c r="F43" i="6"/>
  <c r="E43" i="6"/>
  <c r="D43" i="6"/>
  <c r="C43" i="6"/>
  <c r="G33" i="6"/>
  <c r="F33" i="6"/>
  <c r="D33" i="6"/>
  <c r="C33" i="6"/>
  <c r="G23" i="6"/>
  <c r="F23" i="6"/>
  <c r="D23" i="6"/>
  <c r="G13" i="6"/>
  <c r="F13" i="6"/>
  <c r="E13" i="6"/>
  <c r="H13" i="6" s="1"/>
  <c r="D13" i="6"/>
  <c r="C13" i="6"/>
  <c r="H5" i="6"/>
  <c r="G5" i="6"/>
  <c r="F5" i="6"/>
  <c r="E5" i="6"/>
  <c r="D5" i="6"/>
  <c r="C5" i="6"/>
  <c r="C77" i="6" s="1"/>
  <c r="H43" i="6" l="1"/>
  <c r="D77" i="6"/>
  <c r="H33" i="6"/>
  <c r="G77" i="6"/>
  <c r="F77" i="6"/>
  <c r="E77" i="6"/>
  <c r="H77" i="6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<sst xmlns="http://schemas.openxmlformats.org/spreadsheetml/2006/main" count="199" uniqueCount="137">
  <si>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</si>
  <si>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</si>
  <si>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</si>
  <si>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</si>
  <si>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</si>
  <si>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</si>
  <si>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</si>
  <si>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</si>
  <si>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</si>
  <si>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</si>
  <si>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</si>
  <si>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</si>
  <si>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</si>
  <si>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</si>
  <si>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</si>
  <si>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</si>
  <si>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</si>
  <si>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</si>
  <si>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</si>
  <si>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</si>
  <si>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</si>
  <si>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</si>
  <si>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</si>
  <si>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</si>
  <si>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</si>
  <si>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</si>
  <si>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</si>
  <si>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</si>
  <si>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</si>
  <si>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</si>
  <si>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</si>
  <si>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</si>
  <si>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</si>
  <si>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</si>
  <si>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</si>
  <si>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</si>
  <si>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</si>
  <si>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</si>
  <si>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</si>
  <si>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</si>
  <si>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</si>
  <si>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</si>
  <si>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</si>
  <si>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</si>
  <si>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</si>
  <si>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</si>
  <si>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</si>
  <si>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</si>
  <si>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</si>
  <si>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</si>
  <si>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</si>
  <si>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</si>
  <si>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</si>
  <si>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</si>
  <si>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</si>
  <si>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</si>
  <si>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</si>
  <si>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</si>
  <si>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</si>
  <si>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</si>
  <si>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</si>
  <si>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</si>
  <si>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</si>
  <si>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</si>
  <si>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</si>
  <si>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</si>
  <si>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</si>
  <si>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</si>
  <si>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</si>
  <si>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</si>
  <si>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</si>
  <si>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</si>
  <si>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</si>
  <si>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</si>
  <si>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</si>
  <si>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</si>
  <si>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</si>
  <si>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</si>
  <si>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</si>
  <si>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</si>
  <si>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</si>
  <si>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</si>
  <si>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</si>
  <si>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</si>
  <si>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</si>
  <si>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</si>
  <si>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</si>
  <si>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</si>
  <si>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</si>
  <si>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</si>
  <si>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</si>
  <si>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</si>
  <si>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</si>
  <si>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</si>
  <si>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</si>
  <si>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</si>
  <si>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</si>
  <si>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</si>
  <si>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</si>
  <si>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</si>
  <si>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</si>
  <si>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</si>
  <si>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</si>
  <si>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</si>
  <si>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</si>
  <si>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</si>
  <si>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</si>
  <si>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</si>
  <si>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</si>
  <si>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</si>
  <si>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</si>
  <si>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</si>
  <si>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</si>
  <si>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</si>
  <si>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</si>
  <si>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</si>
  <si>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</si>
  <si>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</si>
  <si>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</si>
  <si>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</si>
  <si>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</si>
  <si>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</si>
  <si>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</si>
  <si>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</si>
  <si>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</si>
  <si>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</si>
  <si>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</si>
  <si>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</si>
  <si>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 de la información financiera y contable.</t>
  </si>
  <si>
    <r>
      <t xml:space="preserve">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Marzo</t>
    </r>
  </si>
  <si>
    <r>
      <t xml:space="preserve">Sector Paraestatal del 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Marzo</t>
    </r>
  </si>
  <si>
    <t>NO APLICA</t>
  </si>
  <si>
    <t>lnstituto Municipal de León Guanajauto
Estado Analítico del Ejercicio del Presupuesto de Egresos
Clasificación Funcional (Finalidad y Función)
Del 01 de Enero al 31 de Marzo</t>
  </si>
  <si>
    <t>lnstituto Municipal de la Juventud de León Guanajuato
Estado Analítico del Ejercicio del Presupuesto de Egresos
Clasificación Administrativa
Del 01 de Enero al 31 de Marzo</t>
  </si>
  <si>
    <t>lnstituto Municipal de la Juventud de León Guanajuato
Estado Analítico del Ejercicio del Presupuesto de Egresos
Clasificación Económica (por Tipo de Gasto)
Del 01 Enero al 31 de Marzo</t>
  </si>
  <si>
    <t xml:space="preserve">lnstituto Municipal de la Juventud de León Guanajuato
Estado Analítico del Ejercicio del Presupuesto de Egresos
Clasificación por Objeto del Gasto (Capítulo y Concepto)
Del 01 de Enero al 31 de Marzo 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</si>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</sst>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3" fontId="2" fillId="0" borderId="13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84</xdr:row>
      <xdr:rowOff>19050</xdr:rowOff>
    </xdr:from>
    <xdr:to>
      <xdr:col>1</xdr:col>
      <xdr:colOff>2524125</xdr:colOff>
      <xdr:row>87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77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84</xdr:row>
      <xdr:rowOff>47625</xdr:rowOff>
    </xdr:from>
    <xdr:to>
      <xdr:col>3</xdr:col>
      <xdr:colOff>863385</xdr:colOff>
      <xdr:row>88</xdr:row>
      <xdr:rowOff>85887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7063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83</xdr:row>
          <xdr:rowOff>133350</xdr:rowOff>
        </xdr:from>
        <xdr:to>
          <xdr:col>7</xdr:col>
          <xdr:colOff>552450</xdr:colOff>
          <xdr:row>89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68036</xdr:rowOff>
    </xdr:from>
    <xdr:to>
      <xdr:col>1</xdr:col>
      <xdr:colOff>2477083</xdr:colOff>
      <xdr:row>26</xdr:row>
      <xdr:rowOff>68036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72424"/>
          <a:ext cx="2575638" cy="43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758112</xdr:colOff>
      <xdr:row>23</xdr:row>
      <xdr:rowOff>97194</xdr:rowOff>
    </xdr:from>
    <xdr:to>
      <xdr:col>4</xdr:col>
      <xdr:colOff>360309</xdr:colOff>
      <xdr:row>27</xdr:row>
      <xdr:rowOff>123793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770" y="4101582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23</xdr:row>
          <xdr:rowOff>85725</xdr:rowOff>
        </xdr:from>
        <xdr:to>
          <xdr:col>7</xdr:col>
          <xdr:colOff>800100</xdr:colOff>
          <xdr:row>29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59</xdr:row>
      <xdr:rowOff>38100</xdr:rowOff>
    </xdr:from>
    <xdr:to>
      <xdr:col>1</xdr:col>
      <xdr:colOff>2552700</xdr:colOff>
      <xdr:row>62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25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59</xdr:row>
      <xdr:rowOff>19050</xdr:rowOff>
    </xdr:from>
    <xdr:to>
      <xdr:col>3</xdr:col>
      <xdr:colOff>1006260</xdr:colOff>
      <xdr:row>63</xdr:row>
      <xdr:rowOff>57312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906125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58</xdr:row>
          <xdr:rowOff>133350</xdr:rowOff>
        </xdr:from>
        <xdr:to>
          <xdr:col>7</xdr:col>
          <xdr:colOff>523875</xdr:colOff>
          <xdr:row>64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28575</xdr:rowOff>
    </xdr:from>
    <xdr:to>
      <xdr:col>1</xdr:col>
      <xdr:colOff>2400300</xdr:colOff>
      <xdr:row>53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3676650</xdr:colOff>
      <xdr:row>50</xdr:row>
      <xdr:rowOff>66675</xdr:rowOff>
    </xdr:from>
    <xdr:to>
      <xdr:col>3</xdr:col>
      <xdr:colOff>568110</xdr:colOff>
      <xdr:row>54</xdr:row>
      <xdr:rowOff>104937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010525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49</xdr:row>
          <xdr:rowOff>133350</xdr:rowOff>
        </xdr:from>
        <xdr:to>
          <xdr:col>7</xdr:col>
          <xdr:colOff>295275</xdr:colOff>
          <xdr:row>55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135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49">
        <f>+SUM(C6:C12)</f>
        <v>28905068.518383287</v>
      </c>
      <c r="D5" s="49">
        <f t="shared" ref="D5:H5" si="0">+SUM(D6:D12)</f>
        <v>0</v>
      </c>
      <c r="E5" s="49">
        <f t="shared" si="0"/>
        <v>28905068.518383287</v>
      </c>
      <c r="F5" s="49">
        <f t="shared" si="0"/>
        <v>4318867.3499999996</v>
      </c>
      <c r="G5" s="49">
        <f t="shared" si="0"/>
        <v>4318867.3499999996</v>
      </c>
      <c r="H5" s="49">
        <f t="shared" si="0"/>
        <v>24586201.168383289</v>
      </c>
    </row>
    <row r="6" spans="1:8" x14ac:dyDescent="0.2">
      <c r="A6" s="5"/>
      <c r="B6" s="11" t="s">
        <v>70</v>
      </c>
      <c r="C6" s="50">
        <v>17189810.326956499</v>
      </c>
      <c r="D6" s="50">
        <v>0</v>
      </c>
      <c r="E6" s="50">
        <f>+C6+D6</f>
        <v>17189810.326956499</v>
      </c>
      <c r="F6" s="50">
        <v>2830051.55</v>
      </c>
      <c r="G6" s="50">
        <v>2830051.55</v>
      </c>
      <c r="H6" s="50">
        <f>+E6-F6</f>
        <v>14359758.776956499</v>
      </c>
    </row>
    <row r="7" spans="1:8" x14ac:dyDescent="0.2">
      <c r="A7" s="5"/>
      <c r="B7" s="11" t="s">
        <v>71</v>
      </c>
      <c r="C7" s="50">
        <v>0</v>
      </c>
      <c r="D7" s="50">
        <v>0</v>
      </c>
      <c r="E7" s="50">
        <f t="shared" ref="E7:E12" si="1">+C7+D7</f>
        <v>0</v>
      </c>
      <c r="F7" s="50">
        <v>0</v>
      </c>
      <c r="G7" s="50">
        <v>0</v>
      </c>
      <c r="H7" s="50">
        <f t="shared" ref="H7:H11" si="2">+E7-F7</f>
        <v>0</v>
      </c>
    </row>
    <row r="8" spans="1:8" x14ac:dyDescent="0.2">
      <c r="A8" s="5"/>
      <c r="B8" s="11" t="s">
        <v>72</v>
      </c>
      <c r="C8" s="50">
        <v>2962482.0803881548</v>
      </c>
      <c r="D8" s="50">
        <v>0</v>
      </c>
      <c r="E8" s="50">
        <f t="shared" si="1"/>
        <v>2962482.0803881548</v>
      </c>
      <c r="F8" s="50">
        <v>142680.16999999998</v>
      </c>
      <c r="G8" s="50">
        <v>142680.16999999998</v>
      </c>
      <c r="H8" s="50">
        <f t="shared" si="2"/>
        <v>2819801.9103881549</v>
      </c>
    </row>
    <row r="9" spans="1:8" x14ac:dyDescent="0.2">
      <c r="A9" s="5"/>
      <c r="B9" s="11" t="s">
        <v>35</v>
      </c>
      <c r="C9" s="50">
        <v>4244512.9777517356</v>
      </c>
      <c r="D9" s="50">
        <v>0</v>
      </c>
      <c r="E9" s="50">
        <f t="shared" si="1"/>
        <v>4244512.9777517356</v>
      </c>
      <c r="F9" s="50">
        <v>495418.32</v>
      </c>
      <c r="G9" s="50">
        <v>495418.32</v>
      </c>
      <c r="H9" s="50">
        <f t="shared" si="2"/>
        <v>3749094.6577517358</v>
      </c>
    </row>
    <row r="10" spans="1:8" x14ac:dyDescent="0.2">
      <c r="A10" s="5"/>
      <c r="B10" s="11" t="s">
        <v>73</v>
      </c>
      <c r="C10" s="50">
        <v>4508263.1332868971</v>
      </c>
      <c r="D10" s="50">
        <v>0</v>
      </c>
      <c r="E10" s="50">
        <f t="shared" si="1"/>
        <v>4508263.1332868971</v>
      </c>
      <c r="F10" s="50">
        <v>850717.30999999994</v>
      </c>
      <c r="G10" s="50">
        <v>850717.30999999994</v>
      </c>
      <c r="H10" s="50">
        <f t="shared" si="2"/>
        <v>3657545.823286897</v>
      </c>
    </row>
    <row r="11" spans="1:8" x14ac:dyDescent="0.2">
      <c r="A11" s="5"/>
      <c r="B11" s="11" t="s">
        <v>36</v>
      </c>
      <c r="C11" s="50">
        <v>0</v>
      </c>
      <c r="D11" s="50">
        <v>0</v>
      </c>
      <c r="E11" s="50">
        <f t="shared" si="1"/>
        <v>0</v>
      </c>
      <c r="F11" s="50">
        <v>0</v>
      </c>
      <c r="G11" s="50">
        <v>0</v>
      </c>
      <c r="H11" s="50">
        <f t="shared" si="2"/>
        <v>0</v>
      </c>
    </row>
    <row r="12" spans="1:8" x14ac:dyDescent="0.2">
      <c r="A12" s="5"/>
      <c r="B12" s="11" t="s">
        <v>74</v>
      </c>
      <c r="C12" s="50">
        <v>0</v>
      </c>
      <c r="D12" s="50">
        <v>0</v>
      </c>
      <c r="E12" s="50">
        <f t="shared" si="1"/>
        <v>0</v>
      </c>
      <c r="F12" s="50">
        <v>0</v>
      </c>
      <c r="G12" s="50">
        <v>0</v>
      </c>
      <c r="H12" s="50">
        <f>+E12-F12</f>
        <v>0</v>
      </c>
    </row>
    <row r="13" spans="1:8" x14ac:dyDescent="0.2">
      <c r="A13" s="47" t="s">
        <v>62</v>
      </c>
      <c r="B13" s="7"/>
      <c r="C13" s="50">
        <f>+SUM(C14:C22)</f>
        <v>1213183.75</v>
      </c>
      <c r="D13" s="50">
        <f>+SUM(D14:D22)</f>
        <v>355205</v>
      </c>
      <c r="E13" s="50">
        <f>+SUM(E14:E22)</f>
        <v>1568388.75</v>
      </c>
      <c r="F13" s="50">
        <f>+SUM(F14:F22)</f>
        <v>365282.62</v>
      </c>
      <c r="G13" s="50">
        <f>+SUM(G14:G22)</f>
        <v>365282.62</v>
      </c>
      <c r="H13" s="50">
        <f>+E13-F13</f>
        <v>1203106.1299999999</v>
      </c>
    </row>
    <row r="14" spans="1:8" x14ac:dyDescent="0.2">
      <c r="A14" s="5"/>
      <c r="B14" s="11" t="s">
        <v>75</v>
      </c>
      <c r="C14" s="50">
        <v>106533.75</v>
      </c>
      <c r="D14" s="50">
        <v>0</v>
      </c>
      <c r="E14" s="50">
        <f>+C14+D14</f>
        <v>106533.75</v>
      </c>
      <c r="F14" s="50">
        <v>24712.92</v>
      </c>
      <c r="G14" s="50">
        <v>24712.92</v>
      </c>
      <c r="H14" s="50">
        <f t="shared" ref="H14:H22" si="3">+E14-F14</f>
        <v>81820.83</v>
      </c>
    </row>
    <row r="15" spans="1:8" x14ac:dyDescent="0.2">
      <c r="A15" s="5"/>
      <c r="B15" s="11" t="s">
        <v>76</v>
      </c>
      <c r="C15" s="50">
        <v>60000</v>
      </c>
      <c r="D15" s="50">
        <v>0</v>
      </c>
      <c r="E15" s="50">
        <f t="shared" ref="E15:E32" si="4">+C15+D15</f>
        <v>60000</v>
      </c>
      <c r="F15" s="50">
        <v>689</v>
      </c>
      <c r="G15" s="50">
        <v>689</v>
      </c>
      <c r="H15" s="50">
        <f t="shared" si="3"/>
        <v>59311</v>
      </c>
    </row>
    <row r="16" spans="1:8" x14ac:dyDescent="0.2">
      <c r="A16" s="5"/>
      <c r="B16" s="11" t="s">
        <v>77</v>
      </c>
      <c r="C16" s="50">
        <v>0</v>
      </c>
      <c r="D16" s="50">
        <v>0</v>
      </c>
      <c r="E16" s="50">
        <f t="shared" si="4"/>
        <v>0</v>
      </c>
      <c r="F16" s="50">
        <v>0</v>
      </c>
      <c r="G16" s="50">
        <v>0</v>
      </c>
      <c r="H16" s="50">
        <f t="shared" si="3"/>
        <v>0</v>
      </c>
    </row>
    <row r="17" spans="1:10" x14ac:dyDescent="0.2">
      <c r="A17" s="5"/>
      <c r="B17" s="11" t="s">
        <v>78</v>
      </c>
      <c r="C17" s="50">
        <v>75600</v>
      </c>
      <c r="D17" s="50">
        <v>355205</v>
      </c>
      <c r="E17" s="50">
        <f t="shared" si="4"/>
        <v>430805</v>
      </c>
      <c r="F17" s="50">
        <v>285409.51</v>
      </c>
      <c r="G17" s="50">
        <v>285409.51</v>
      </c>
      <c r="H17" s="50">
        <f t="shared" si="3"/>
        <v>145395.49</v>
      </c>
    </row>
    <row r="18" spans="1:10" x14ac:dyDescent="0.2">
      <c r="A18" s="5"/>
      <c r="B18" s="11" t="s">
        <v>79</v>
      </c>
      <c r="C18" s="50">
        <v>5250</v>
      </c>
      <c r="D18" s="50">
        <v>0</v>
      </c>
      <c r="E18" s="50">
        <f t="shared" si="4"/>
        <v>5250</v>
      </c>
      <c r="F18" s="50">
        <v>0</v>
      </c>
      <c r="G18" s="50">
        <v>0</v>
      </c>
      <c r="H18" s="50">
        <f t="shared" si="3"/>
        <v>5250</v>
      </c>
    </row>
    <row r="19" spans="1:10" x14ac:dyDescent="0.2">
      <c r="A19" s="5"/>
      <c r="B19" s="11" t="s">
        <v>80</v>
      </c>
      <c r="C19" s="50">
        <v>780000</v>
      </c>
      <c r="D19" s="50">
        <v>0</v>
      </c>
      <c r="E19" s="50">
        <f t="shared" si="4"/>
        <v>780000</v>
      </c>
      <c r="F19" s="50">
        <v>53261.02</v>
      </c>
      <c r="G19" s="50">
        <v>53261.02</v>
      </c>
      <c r="H19" s="50">
        <f t="shared" si="3"/>
        <v>726738.98</v>
      </c>
    </row>
    <row r="20" spans="1:10" x14ac:dyDescent="0.2">
      <c r="A20" s="5"/>
      <c r="B20" s="11" t="s">
        <v>81</v>
      </c>
      <c r="C20" s="50">
        <v>14200</v>
      </c>
      <c r="D20" s="50">
        <v>0</v>
      </c>
      <c r="E20" s="50">
        <f t="shared" si="4"/>
        <v>14200</v>
      </c>
      <c r="F20" s="50">
        <v>936.07</v>
      </c>
      <c r="G20" s="50">
        <v>936.07</v>
      </c>
      <c r="H20" s="50">
        <f t="shared" si="3"/>
        <v>13263.93</v>
      </c>
    </row>
    <row r="21" spans="1:10" x14ac:dyDescent="0.2">
      <c r="A21" s="5"/>
      <c r="B21" s="11" t="s">
        <v>82</v>
      </c>
      <c r="C21" s="50">
        <v>0</v>
      </c>
      <c r="D21" s="50">
        <v>0</v>
      </c>
      <c r="E21" s="50">
        <f t="shared" si="4"/>
        <v>0</v>
      </c>
      <c r="F21" s="50">
        <v>0</v>
      </c>
      <c r="G21" s="50">
        <v>0</v>
      </c>
      <c r="H21" s="50">
        <f t="shared" si="3"/>
        <v>0</v>
      </c>
    </row>
    <row r="22" spans="1:10" x14ac:dyDescent="0.2">
      <c r="A22" s="5"/>
      <c r="B22" s="11" t="s">
        <v>83</v>
      </c>
      <c r="C22" s="50">
        <v>171600</v>
      </c>
      <c r="D22" s="50">
        <v>0</v>
      </c>
      <c r="E22" s="50">
        <f t="shared" si="4"/>
        <v>171600</v>
      </c>
      <c r="F22" s="50">
        <v>274.10000000000002</v>
      </c>
      <c r="G22" s="50">
        <v>274.10000000000002</v>
      </c>
      <c r="H22" s="50">
        <f t="shared" si="3"/>
        <v>171325.9</v>
      </c>
    </row>
    <row r="23" spans="1:10" x14ac:dyDescent="0.2">
      <c r="A23" s="47" t="s">
        <v>63</v>
      </c>
      <c r="B23" s="7"/>
      <c r="C23" s="50">
        <f>+SUM(C24:C32)</f>
        <v>4087134.3116166955</v>
      </c>
      <c r="D23" s="50">
        <f>+SUM(D24:D32)</f>
        <v>1494795</v>
      </c>
      <c r="E23" s="50">
        <f>+SUM(E24:E32)</f>
        <v>5581929.3116166964</v>
      </c>
      <c r="F23" s="50">
        <f>+SUM(F24:F32)</f>
        <v>821627.78</v>
      </c>
      <c r="G23" s="50">
        <f>+SUM(G24:G32)</f>
        <v>734254.12</v>
      </c>
      <c r="H23" s="50">
        <f t="shared" ref="H23:H32" si="5">+E23-F23</f>
        <v>4760301.5316166962</v>
      </c>
      <c r="J23" s="53"/>
    </row>
    <row r="24" spans="1:10" x14ac:dyDescent="0.2">
      <c r="A24" s="5"/>
      <c r="B24" s="11" t="s">
        <v>84</v>
      </c>
      <c r="C24" s="50">
        <v>169240</v>
      </c>
      <c r="D24" s="50">
        <v>968.9</v>
      </c>
      <c r="E24" s="50">
        <f t="shared" si="4"/>
        <v>170208.9</v>
      </c>
      <c r="F24" s="50">
        <v>46572.87</v>
      </c>
      <c r="G24" s="50">
        <v>38987.870000000003</v>
      </c>
      <c r="H24" s="50">
        <f t="shared" si="5"/>
        <v>123636.03</v>
      </c>
      <c r="J24" s="53"/>
    </row>
    <row r="25" spans="1:10" x14ac:dyDescent="0.2">
      <c r="A25" s="5"/>
      <c r="B25" s="11" t="s">
        <v>85</v>
      </c>
      <c r="C25" s="50">
        <v>39906</v>
      </c>
      <c r="D25" s="50">
        <v>0</v>
      </c>
      <c r="E25" s="50">
        <f t="shared" si="4"/>
        <v>39906</v>
      </c>
      <c r="F25" s="50">
        <v>10415.75</v>
      </c>
      <c r="G25" s="50">
        <v>10415.75</v>
      </c>
      <c r="H25" s="50">
        <f t="shared" si="5"/>
        <v>29490.25</v>
      </c>
      <c r="J25" s="53"/>
    </row>
    <row r="26" spans="1:10" x14ac:dyDescent="0.2">
      <c r="A26" s="5"/>
      <c r="B26" s="11" t="s">
        <v>86</v>
      </c>
      <c r="C26" s="50">
        <v>686600</v>
      </c>
      <c r="D26" s="50">
        <v>400000</v>
      </c>
      <c r="E26" s="50">
        <f t="shared" si="4"/>
        <v>1086600</v>
      </c>
      <c r="F26" s="50">
        <v>244019.62000000002</v>
      </c>
      <c r="G26" s="50">
        <v>243416.42</v>
      </c>
      <c r="H26" s="50">
        <f t="shared" si="5"/>
        <v>842580.38</v>
      </c>
      <c r="J26" s="53"/>
    </row>
    <row r="27" spans="1:10" x14ac:dyDescent="0.2">
      <c r="A27" s="5"/>
      <c r="B27" s="11" t="s">
        <v>87</v>
      </c>
      <c r="C27" s="50">
        <v>151500</v>
      </c>
      <c r="D27" s="50">
        <v>912.5</v>
      </c>
      <c r="E27" s="50">
        <f t="shared" si="4"/>
        <v>152412.5</v>
      </c>
      <c r="F27" s="50">
        <v>4092.64</v>
      </c>
      <c r="G27" s="50">
        <v>4092.64</v>
      </c>
      <c r="H27" s="50">
        <f t="shared" si="5"/>
        <v>148319.85999999999</v>
      </c>
      <c r="J27" s="53"/>
    </row>
    <row r="28" spans="1:10" x14ac:dyDescent="0.2">
      <c r="A28" s="5"/>
      <c r="B28" s="11" t="s">
        <v>88</v>
      </c>
      <c r="C28" s="50">
        <v>950100</v>
      </c>
      <c r="D28" s="50">
        <v>-50000</v>
      </c>
      <c r="E28" s="50">
        <f t="shared" si="4"/>
        <v>900100</v>
      </c>
      <c r="F28" s="50">
        <v>1422</v>
      </c>
      <c r="G28" s="50">
        <v>1422</v>
      </c>
      <c r="H28" s="50">
        <f t="shared" si="5"/>
        <v>898678</v>
      </c>
      <c r="J28" s="53"/>
    </row>
    <row r="29" spans="1:10" x14ac:dyDescent="0.2">
      <c r="A29" s="5"/>
      <c r="B29" s="11" t="s">
        <v>89</v>
      </c>
      <c r="C29" s="50">
        <v>73200</v>
      </c>
      <c r="D29" s="50">
        <v>232000</v>
      </c>
      <c r="E29" s="50">
        <f t="shared" si="4"/>
        <v>305200</v>
      </c>
      <c r="F29" s="50">
        <v>131000</v>
      </c>
      <c r="G29" s="50">
        <v>131000</v>
      </c>
      <c r="H29" s="50">
        <f t="shared" si="5"/>
        <v>174200</v>
      </c>
      <c r="J29" s="53"/>
    </row>
    <row r="30" spans="1:10" x14ac:dyDescent="0.2">
      <c r="A30" s="5"/>
      <c r="B30" s="11" t="s">
        <v>90</v>
      </c>
      <c r="C30" s="50">
        <v>116840</v>
      </c>
      <c r="D30" s="50">
        <v>0</v>
      </c>
      <c r="E30" s="50">
        <f t="shared" si="4"/>
        <v>116840</v>
      </c>
      <c r="F30" s="50">
        <v>4679.6900000000005</v>
      </c>
      <c r="G30" s="50">
        <v>4679.6900000000005</v>
      </c>
      <c r="H30" s="50">
        <f t="shared" si="5"/>
        <v>112160.31</v>
      </c>
      <c r="J30" s="53"/>
    </row>
    <row r="31" spans="1:10" x14ac:dyDescent="0.2">
      <c r="A31" s="5"/>
      <c r="B31" s="11" t="s">
        <v>91</v>
      </c>
      <c r="C31" s="50">
        <v>1496092.3116166957</v>
      </c>
      <c r="D31" s="50">
        <v>904000.2</v>
      </c>
      <c r="E31" s="50">
        <f t="shared" si="4"/>
        <v>2400092.5116166957</v>
      </c>
      <c r="F31" s="50">
        <v>260665.74</v>
      </c>
      <c r="G31" s="50">
        <v>203804.27999999997</v>
      </c>
      <c r="H31" s="50">
        <f t="shared" si="5"/>
        <v>2139426.7716166954</v>
      </c>
      <c r="J31" s="53"/>
    </row>
    <row r="32" spans="1:10" x14ac:dyDescent="0.2">
      <c r="A32" s="5"/>
      <c r="B32" s="11" t="s">
        <v>19</v>
      </c>
      <c r="C32" s="50">
        <v>403656</v>
      </c>
      <c r="D32" s="50">
        <v>6913.4</v>
      </c>
      <c r="E32" s="50">
        <f t="shared" si="4"/>
        <v>410569.4</v>
      </c>
      <c r="F32" s="50">
        <v>118759.47</v>
      </c>
      <c r="G32" s="50">
        <v>96435.47</v>
      </c>
      <c r="H32" s="50">
        <f t="shared" si="5"/>
        <v>291809.93000000005</v>
      </c>
      <c r="J32" s="53"/>
    </row>
    <row r="33" spans="1:8" x14ac:dyDescent="0.2">
      <c r="A33" s="47" t="s">
        <v>64</v>
      </c>
      <c r="B33" s="7"/>
      <c r="C33" s="50">
        <f>+SUM(C34:C42)</f>
        <v>0</v>
      </c>
      <c r="D33" s="50">
        <f>+SUM(D34:D42)</f>
        <v>428416</v>
      </c>
      <c r="E33" s="50">
        <f>+SUM(E34:E42)</f>
        <v>428416</v>
      </c>
      <c r="F33" s="50">
        <f>+SUM(F34:F42)</f>
        <v>0</v>
      </c>
      <c r="G33" s="50">
        <f>+SUM(G34:G42)</f>
        <v>0</v>
      </c>
      <c r="H33" s="50">
        <f t="shared" ref="H33:H52" si="6">+E33-F33</f>
        <v>428416</v>
      </c>
    </row>
    <row r="34" spans="1:8" x14ac:dyDescent="0.2">
      <c r="A34" s="5"/>
      <c r="B34" s="11" t="s">
        <v>92</v>
      </c>
      <c r="C34" s="50">
        <v>0</v>
      </c>
      <c r="D34" s="50">
        <v>0</v>
      </c>
      <c r="E34" s="50">
        <f t="shared" ref="E34:E52" si="7">+C34+D34</f>
        <v>0</v>
      </c>
      <c r="F34" s="50">
        <v>0</v>
      </c>
      <c r="G34" s="50">
        <v>0</v>
      </c>
      <c r="H34" s="50">
        <f t="shared" si="6"/>
        <v>0</v>
      </c>
    </row>
    <row r="35" spans="1:8" x14ac:dyDescent="0.2">
      <c r="A35" s="5"/>
      <c r="B35" s="11" t="s">
        <v>93</v>
      </c>
      <c r="C35" s="50">
        <v>0</v>
      </c>
      <c r="D35" s="50">
        <v>0</v>
      </c>
      <c r="E35" s="50">
        <f t="shared" si="7"/>
        <v>0</v>
      </c>
      <c r="F35" s="50">
        <v>0</v>
      </c>
      <c r="G35" s="50">
        <v>0</v>
      </c>
      <c r="H35" s="50">
        <f t="shared" si="6"/>
        <v>0</v>
      </c>
    </row>
    <row r="36" spans="1:8" x14ac:dyDescent="0.2">
      <c r="A36" s="5"/>
      <c r="B36" s="11" t="s">
        <v>94</v>
      </c>
      <c r="C36" s="50">
        <v>0</v>
      </c>
      <c r="D36" s="50">
        <v>0</v>
      </c>
      <c r="E36" s="50">
        <f t="shared" si="7"/>
        <v>0</v>
      </c>
      <c r="F36" s="50">
        <v>0</v>
      </c>
      <c r="G36" s="50">
        <v>0</v>
      </c>
      <c r="H36" s="50">
        <f t="shared" si="6"/>
        <v>0</v>
      </c>
    </row>
    <row r="37" spans="1:8" x14ac:dyDescent="0.2">
      <c r="A37" s="5"/>
      <c r="B37" s="11" t="s">
        <v>95</v>
      </c>
      <c r="C37" s="50">
        <v>0</v>
      </c>
      <c r="D37" s="50">
        <v>428416</v>
      </c>
      <c r="E37" s="50">
        <f t="shared" si="7"/>
        <v>428416</v>
      </c>
      <c r="F37" s="50">
        <v>0</v>
      </c>
      <c r="G37" s="50">
        <v>0</v>
      </c>
      <c r="H37" s="50">
        <f t="shared" si="6"/>
        <v>428416</v>
      </c>
    </row>
    <row r="38" spans="1:8" x14ac:dyDescent="0.2">
      <c r="A38" s="5"/>
      <c r="B38" s="11" t="s">
        <v>41</v>
      </c>
      <c r="C38" s="50">
        <v>0</v>
      </c>
      <c r="D38" s="50">
        <v>0</v>
      </c>
      <c r="E38" s="50">
        <f t="shared" si="7"/>
        <v>0</v>
      </c>
      <c r="F38" s="50">
        <v>0</v>
      </c>
      <c r="G38" s="50">
        <v>0</v>
      </c>
      <c r="H38" s="50">
        <f t="shared" si="6"/>
        <v>0</v>
      </c>
    </row>
    <row r="39" spans="1:8" x14ac:dyDescent="0.2">
      <c r="A39" s="5"/>
      <c r="B39" s="11" t="s">
        <v>96</v>
      </c>
      <c r="C39" s="50">
        <v>0</v>
      </c>
      <c r="D39" s="50">
        <v>0</v>
      </c>
      <c r="E39" s="50">
        <f t="shared" si="7"/>
        <v>0</v>
      </c>
      <c r="F39" s="50">
        <v>0</v>
      </c>
      <c r="G39" s="50">
        <v>0</v>
      </c>
      <c r="H39" s="50">
        <f t="shared" si="6"/>
        <v>0</v>
      </c>
    </row>
    <row r="40" spans="1:8" x14ac:dyDescent="0.2">
      <c r="A40" s="5"/>
      <c r="B40" s="11" t="s">
        <v>97</v>
      </c>
      <c r="C40" s="50">
        <v>0</v>
      </c>
      <c r="D40" s="50">
        <v>0</v>
      </c>
      <c r="E40" s="50">
        <f t="shared" si="7"/>
        <v>0</v>
      </c>
      <c r="F40" s="50">
        <v>0</v>
      </c>
      <c r="G40" s="50">
        <v>0</v>
      </c>
      <c r="H40" s="50">
        <f t="shared" si="6"/>
        <v>0</v>
      </c>
    </row>
    <row r="41" spans="1:8" x14ac:dyDescent="0.2">
      <c r="A41" s="5"/>
      <c r="B41" s="11" t="s">
        <v>37</v>
      </c>
      <c r="C41" s="50">
        <v>0</v>
      </c>
      <c r="D41" s="50">
        <v>0</v>
      </c>
      <c r="E41" s="50">
        <f t="shared" si="7"/>
        <v>0</v>
      </c>
      <c r="F41" s="50">
        <v>0</v>
      </c>
      <c r="G41" s="50">
        <v>0</v>
      </c>
      <c r="H41" s="50">
        <f t="shared" si="6"/>
        <v>0</v>
      </c>
    </row>
    <row r="42" spans="1:8" x14ac:dyDescent="0.2">
      <c r="A42" s="5"/>
      <c r="B42" s="11" t="s">
        <v>98</v>
      </c>
      <c r="C42" s="50">
        <v>0</v>
      </c>
      <c r="D42" s="50">
        <v>0</v>
      </c>
      <c r="E42" s="50">
        <f t="shared" si="7"/>
        <v>0</v>
      </c>
      <c r="F42" s="50">
        <v>0</v>
      </c>
      <c r="G42" s="50">
        <v>0</v>
      </c>
      <c r="H42" s="50">
        <f t="shared" si="6"/>
        <v>0</v>
      </c>
    </row>
    <row r="43" spans="1:8" x14ac:dyDescent="0.2">
      <c r="A43" s="47" t="s">
        <v>65</v>
      </c>
      <c r="B43" s="7"/>
      <c r="C43" s="50">
        <f>+SUM(C44:C52)</f>
        <v>3619877.42</v>
      </c>
      <c r="D43" s="50">
        <f t="shared" ref="D43:E43" si="8">+SUM(D44:D52)</f>
        <v>0</v>
      </c>
      <c r="E43" s="50">
        <f t="shared" si="8"/>
        <v>3619877.42</v>
      </c>
      <c r="F43" s="50">
        <f>+SUM(F44:F52)</f>
        <v>0</v>
      </c>
      <c r="G43" s="50">
        <f>+SUM(G44:G52)</f>
        <v>0</v>
      </c>
      <c r="H43" s="50">
        <f>+E43-F43</f>
        <v>3619877.42</v>
      </c>
    </row>
    <row r="44" spans="1:8" x14ac:dyDescent="0.2">
      <c r="A44" s="5"/>
      <c r="B44" s="11" t="s">
        <v>99</v>
      </c>
      <c r="C44" s="50">
        <v>619877.41999999993</v>
      </c>
      <c r="D44" s="50">
        <v>0</v>
      </c>
      <c r="E44" s="50">
        <f t="shared" si="7"/>
        <v>619877.41999999993</v>
      </c>
      <c r="F44" s="50">
        <v>0</v>
      </c>
      <c r="G44" s="50">
        <v>0</v>
      </c>
      <c r="H44" s="50">
        <f t="shared" si="6"/>
        <v>619877.41999999993</v>
      </c>
    </row>
    <row r="45" spans="1:8" x14ac:dyDescent="0.2">
      <c r="A45" s="5"/>
      <c r="B45" s="11" t="s">
        <v>100</v>
      </c>
      <c r="C45" s="50">
        <v>0</v>
      </c>
      <c r="D45" s="50">
        <v>0</v>
      </c>
      <c r="E45" s="50">
        <f t="shared" si="7"/>
        <v>0</v>
      </c>
      <c r="F45" s="50">
        <v>0</v>
      </c>
      <c r="G45" s="50">
        <v>0</v>
      </c>
      <c r="H45" s="50">
        <f t="shared" si="6"/>
        <v>0</v>
      </c>
    </row>
    <row r="46" spans="1:8" x14ac:dyDescent="0.2">
      <c r="A46" s="5"/>
      <c r="B46" s="11" t="s">
        <v>101</v>
      </c>
      <c r="C46" s="50">
        <v>0</v>
      </c>
      <c r="D46" s="50">
        <v>0</v>
      </c>
      <c r="E46" s="50">
        <f t="shared" si="7"/>
        <v>0</v>
      </c>
      <c r="F46" s="50">
        <v>0</v>
      </c>
      <c r="G46" s="50">
        <v>0</v>
      </c>
      <c r="H46" s="50">
        <f t="shared" si="6"/>
        <v>0</v>
      </c>
    </row>
    <row r="47" spans="1:8" x14ac:dyDescent="0.2">
      <c r="A47" s="5"/>
      <c r="B47" s="11" t="s">
        <v>102</v>
      </c>
      <c r="C47" s="50">
        <v>3000000</v>
      </c>
      <c r="D47" s="50">
        <v>0</v>
      </c>
      <c r="E47" s="50">
        <f t="shared" si="7"/>
        <v>3000000</v>
      </c>
      <c r="F47" s="50">
        <v>0</v>
      </c>
      <c r="G47" s="50">
        <v>0</v>
      </c>
      <c r="H47" s="50">
        <f t="shared" si="6"/>
        <v>3000000</v>
      </c>
    </row>
    <row r="48" spans="1:8" x14ac:dyDescent="0.2">
      <c r="A48" s="5"/>
      <c r="B48" s="11" t="s">
        <v>103</v>
      </c>
      <c r="C48" s="50">
        <v>0</v>
      </c>
      <c r="D48" s="50">
        <v>0</v>
      </c>
      <c r="E48" s="50">
        <f t="shared" si="7"/>
        <v>0</v>
      </c>
      <c r="F48" s="50">
        <v>0</v>
      </c>
      <c r="G48" s="50">
        <v>0</v>
      </c>
      <c r="H48" s="50">
        <f t="shared" si="6"/>
        <v>0</v>
      </c>
    </row>
    <row r="49" spans="1:8" x14ac:dyDescent="0.2">
      <c r="A49" s="5"/>
      <c r="B49" s="11" t="s">
        <v>104</v>
      </c>
      <c r="C49" s="50">
        <v>0</v>
      </c>
      <c r="D49" s="50">
        <v>0</v>
      </c>
      <c r="E49" s="50">
        <f t="shared" si="7"/>
        <v>0</v>
      </c>
      <c r="F49" s="50">
        <v>0</v>
      </c>
      <c r="G49" s="50">
        <v>0</v>
      </c>
      <c r="H49" s="50">
        <f t="shared" si="6"/>
        <v>0</v>
      </c>
    </row>
    <row r="50" spans="1:8" x14ac:dyDescent="0.2">
      <c r="A50" s="5"/>
      <c r="B50" s="11" t="s">
        <v>105</v>
      </c>
      <c r="C50" s="50">
        <v>0</v>
      </c>
      <c r="D50" s="50">
        <v>0</v>
      </c>
      <c r="E50" s="50">
        <f t="shared" si="7"/>
        <v>0</v>
      </c>
      <c r="F50" s="50">
        <v>0</v>
      </c>
      <c r="G50" s="50">
        <v>0</v>
      </c>
      <c r="H50" s="50">
        <f t="shared" si="6"/>
        <v>0</v>
      </c>
    </row>
    <row r="51" spans="1:8" x14ac:dyDescent="0.2">
      <c r="A51" s="5"/>
      <c r="B51" s="11" t="s">
        <v>106</v>
      </c>
      <c r="C51" s="50">
        <v>0</v>
      </c>
      <c r="D51" s="50">
        <v>0</v>
      </c>
      <c r="E51" s="50">
        <f t="shared" si="7"/>
        <v>0</v>
      </c>
      <c r="F51" s="50">
        <v>0</v>
      </c>
      <c r="G51" s="50">
        <v>0</v>
      </c>
      <c r="H51" s="50">
        <f t="shared" si="6"/>
        <v>0</v>
      </c>
    </row>
    <row r="52" spans="1:8" x14ac:dyDescent="0.2">
      <c r="A52" s="5"/>
      <c r="B52" s="11" t="s">
        <v>107</v>
      </c>
      <c r="C52" s="50">
        <v>0</v>
      </c>
      <c r="D52" s="50">
        <v>0</v>
      </c>
      <c r="E52" s="50">
        <f t="shared" si="7"/>
        <v>0</v>
      </c>
      <c r="F52" s="50">
        <v>0</v>
      </c>
      <c r="G52" s="50">
        <v>0</v>
      </c>
      <c r="H52" s="50">
        <f t="shared" si="6"/>
        <v>0</v>
      </c>
    </row>
    <row r="53" spans="1:8" x14ac:dyDescent="0.2">
      <c r="A53" s="47" t="s">
        <v>66</v>
      </c>
      <c r="B53" s="7"/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x14ac:dyDescent="0.2">
      <c r="A54" s="5"/>
      <c r="B54" s="11" t="s">
        <v>108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x14ac:dyDescent="0.2">
      <c r="A55" s="5"/>
      <c r="B55" s="11" t="s">
        <v>109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</row>
    <row r="56" spans="1:8" x14ac:dyDescent="0.2">
      <c r="A56" s="5"/>
      <c r="B56" s="11" t="s">
        <v>110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</row>
    <row r="57" spans="1:8" x14ac:dyDescent="0.2">
      <c r="A57" s="47" t="s">
        <v>67</v>
      </c>
      <c r="B57" s="7"/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</row>
    <row r="58" spans="1:8" x14ac:dyDescent="0.2">
      <c r="A58" s="5"/>
      <c r="B58" s="11" t="s">
        <v>111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</row>
    <row r="59" spans="1:8" x14ac:dyDescent="0.2">
      <c r="A59" s="5"/>
      <c r="B59" s="11" t="s">
        <v>112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</row>
    <row r="60" spans="1:8" x14ac:dyDescent="0.2">
      <c r="A60" s="5"/>
      <c r="B60" s="11" t="s">
        <v>113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</row>
    <row r="61" spans="1:8" x14ac:dyDescent="0.2">
      <c r="A61" s="5"/>
      <c r="B61" s="11" t="s">
        <v>114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</row>
    <row r="62" spans="1:8" x14ac:dyDescent="0.2">
      <c r="A62" s="5"/>
      <c r="B62" s="11" t="s">
        <v>115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</row>
    <row r="63" spans="1:8" x14ac:dyDescent="0.2">
      <c r="A63" s="5"/>
      <c r="B63" s="11" t="s">
        <v>116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</row>
    <row r="64" spans="1:8" x14ac:dyDescent="0.2">
      <c r="A64" s="5"/>
      <c r="B64" s="11" t="s">
        <v>117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</row>
    <row r="65" spans="1:8" x14ac:dyDescent="0.2">
      <c r="A65" s="47" t="s">
        <v>68</v>
      </c>
      <c r="B65" s="7"/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</row>
    <row r="66" spans="1:8" x14ac:dyDescent="0.2">
      <c r="A66" s="5"/>
      <c r="B66" s="11" t="s">
        <v>38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</row>
    <row r="67" spans="1:8" x14ac:dyDescent="0.2">
      <c r="A67" s="5"/>
      <c r="B67" s="11" t="s">
        <v>39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</row>
    <row r="68" spans="1:8" x14ac:dyDescent="0.2">
      <c r="A68" s="5"/>
      <c r="B68" s="11" t="s">
        <v>40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</row>
    <row r="69" spans="1:8" x14ac:dyDescent="0.2">
      <c r="A69" s="47" t="s">
        <v>69</v>
      </c>
      <c r="B69" s="7"/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</row>
    <row r="70" spans="1:8" x14ac:dyDescent="0.2">
      <c r="A70" s="5"/>
      <c r="B70" s="11" t="s">
        <v>118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</row>
    <row r="71" spans="1:8" x14ac:dyDescent="0.2">
      <c r="A71" s="5"/>
      <c r="B71" s="11" t="s">
        <v>119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</row>
    <row r="72" spans="1:8" x14ac:dyDescent="0.2">
      <c r="A72" s="5"/>
      <c r="B72" s="11" t="s">
        <v>120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</row>
    <row r="73" spans="1:8" x14ac:dyDescent="0.2">
      <c r="A73" s="5"/>
      <c r="B73" s="11" t="s">
        <v>121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</row>
    <row r="74" spans="1:8" x14ac:dyDescent="0.2">
      <c r="A74" s="5"/>
      <c r="B74" s="11" t="s">
        <v>122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</row>
    <row r="75" spans="1:8" x14ac:dyDescent="0.2">
      <c r="A75" s="5"/>
      <c r="B75" s="11" t="s">
        <v>123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</row>
    <row r="76" spans="1:8" x14ac:dyDescent="0.2">
      <c r="A76" s="6"/>
      <c r="B76" s="12" t="s">
        <v>124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</row>
    <row r="77" spans="1:8" x14ac:dyDescent="0.2">
      <c r="A77" s="8"/>
      <c r="B77" s="13" t="s">
        <v>53</v>
      </c>
      <c r="C77" s="52">
        <f t="shared" ref="C77:H77" si="9">+C5+C13+C33+C43+C53+C57+C65+C69+C23</f>
        <v>37825263.999999985</v>
      </c>
      <c r="D77" s="52">
        <f t="shared" si="9"/>
        <v>2278416</v>
      </c>
      <c r="E77" s="52">
        <f t="shared" si="9"/>
        <v>40103679.999999985</v>
      </c>
      <c r="F77" s="52">
        <f t="shared" si="9"/>
        <v>5505777.75</v>
      </c>
      <c r="G77" s="52">
        <f t="shared" si="9"/>
        <v>5418404.0899999999</v>
      </c>
      <c r="H77" s="52">
        <f t="shared" si="9"/>
        <v>34597902.249999985</v>
      </c>
    </row>
    <row r="79" spans="1:8" x14ac:dyDescent="0.2">
      <c r="A79" s="48" t="s">
        <v>128</v>
      </c>
      <c r="H7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114300</xdr:colOff>
                <xdr:row>83</xdr:row>
                <xdr:rowOff>133350</xdr:rowOff>
              </from>
              <to>
                <xdr:col>7</xdr:col>
                <xdr:colOff>552450</xdr:colOff>
                <xdr:row>89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zoomScale="98" zoomScaleNormal="98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4">
        <v>34205386.579999998</v>
      </c>
      <c r="D6" s="54">
        <v>2278416</v>
      </c>
      <c r="E6" s="54">
        <f>+C6+D6</f>
        <v>36483802.579999998</v>
      </c>
      <c r="F6" s="54">
        <v>5505777.7499999991</v>
      </c>
      <c r="G6" s="54">
        <v>5418404.0899999989</v>
      </c>
      <c r="H6" s="54">
        <f>+E6-F6</f>
        <v>30978024.829999998</v>
      </c>
    </row>
    <row r="7" spans="1:8" x14ac:dyDescent="0.2">
      <c r="A7" s="5"/>
      <c r="B7" s="17"/>
      <c r="C7" s="54"/>
      <c r="D7" s="54"/>
      <c r="E7" s="54"/>
      <c r="F7" s="54"/>
      <c r="G7" s="54"/>
      <c r="H7" s="54"/>
    </row>
    <row r="8" spans="1:8" x14ac:dyDescent="0.2">
      <c r="A8" s="5"/>
      <c r="B8" s="17" t="s">
        <v>1</v>
      </c>
      <c r="C8" s="54">
        <v>3619877.42</v>
      </c>
      <c r="D8" s="54">
        <v>0</v>
      </c>
      <c r="E8" s="54">
        <f>+C8+D8</f>
        <v>3619877.42</v>
      </c>
      <c r="F8" s="54">
        <v>0</v>
      </c>
      <c r="G8" s="54">
        <v>0</v>
      </c>
      <c r="H8" s="54">
        <f>+E8-F8</f>
        <v>3619877.42</v>
      </c>
    </row>
    <row r="9" spans="1:8" x14ac:dyDescent="0.2">
      <c r="A9" s="5"/>
      <c r="B9" s="17"/>
      <c r="C9" s="54"/>
      <c r="D9" s="54"/>
      <c r="E9" s="54"/>
      <c r="F9" s="54"/>
      <c r="G9" s="54"/>
      <c r="H9" s="54"/>
    </row>
    <row r="10" spans="1:8" x14ac:dyDescent="0.2">
      <c r="A10" s="5"/>
      <c r="B10" s="17" t="s">
        <v>2</v>
      </c>
      <c r="C10" s="54"/>
      <c r="D10" s="54"/>
      <c r="E10" s="54"/>
      <c r="F10" s="54"/>
      <c r="G10" s="54"/>
      <c r="H10" s="54"/>
    </row>
    <row r="11" spans="1:8" x14ac:dyDescent="0.2">
      <c r="A11" s="5"/>
      <c r="B11" s="17"/>
      <c r="C11" s="54"/>
      <c r="D11" s="54"/>
      <c r="E11" s="54"/>
      <c r="F11" s="54"/>
      <c r="G11" s="54"/>
      <c r="H11" s="54"/>
    </row>
    <row r="12" spans="1:8" x14ac:dyDescent="0.2">
      <c r="A12" s="5"/>
      <c r="B12" s="17" t="s">
        <v>41</v>
      </c>
      <c r="C12" s="54"/>
      <c r="D12" s="54"/>
      <c r="E12" s="54"/>
      <c r="F12" s="54"/>
      <c r="G12" s="54"/>
      <c r="H12" s="54"/>
    </row>
    <row r="13" spans="1:8" x14ac:dyDescent="0.2">
      <c r="A13" s="5"/>
      <c r="B13" s="17"/>
      <c r="C13" s="54"/>
      <c r="D13" s="54"/>
      <c r="E13" s="54"/>
      <c r="F13" s="54"/>
      <c r="G13" s="54"/>
      <c r="H13" s="54"/>
    </row>
    <row r="14" spans="1:8" x14ac:dyDescent="0.2">
      <c r="A14" s="5"/>
      <c r="B14" s="17" t="s">
        <v>38</v>
      </c>
      <c r="C14" s="54"/>
      <c r="D14" s="54"/>
      <c r="E14" s="54"/>
      <c r="F14" s="54"/>
      <c r="G14" s="54"/>
      <c r="H14" s="54"/>
    </row>
    <row r="15" spans="1:8" x14ac:dyDescent="0.2">
      <c r="A15" s="6"/>
      <c r="B15" s="18"/>
      <c r="C15" s="55"/>
      <c r="D15" s="55"/>
      <c r="E15" s="55"/>
      <c r="F15" s="55"/>
      <c r="G15" s="55"/>
      <c r="H15" s="55"/>
    </row>
    <row r="16" spans="1:8" x14ac:dyDescent="0.2">
      <c r="A16" s="19"/>
      <c r="B16" s="13" t="s">
        <v>53</v>
      </c>
      <c r="C16" s="52">
        <f>+C6+C8</f>
        <v>37825264</v>
      </c>
      <c r="D16" s="52">
        <f t="shared" ref="D16:H16" si="0">+D6+D8</f>
        <v>2278416</v>
      </c>
      <c r="E16" s="52">
        <f t="shared" si="0"/>
        <v>40103680</v>
      </c>
      <c r="F16" s="52">
        <f t="shared" si="0"/>
        <v>5505777.7499999991</v>
      </c>
      <c r="G16" s="52">
        <f t="shared" si="0"/>
        <v>5418404.0899999989</v>
      </c>
      <c r="H16" s="52">
        <f t="shared" si="0"/>
        <v>34597902.25</v>
      </c>
    </row>
    <row r="18" spans="1:1" x14ac:dyDescent="0.2">
      <c r="A18" s="48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r:id="rId5">
            <anchor moveWithCells="1" sizeWithCells="1">
              <from>
                <xdr:col>5</xdr:col>
                <xdr:colOff>361950</xdr:colOff>
                <xdr:row>23</xdr:row>
                <xdr:rowOff>85725</xdr:rowOff>
              </from>
              <to>
                <xdr:col>7</xdr:col>
                <xdr:colOff>800100</xdr:colOff>
                <xdr:row>29</xdr:row>
                <xdr:rowOff>28575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GridLines="0" topLeftCell="A38" workbookViewId="0">
      <selection activeCell="A63" sqref="A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136</v>
      </c>
      <c r="B7" s="21"/>
      <c r="C7" s="15">
        <v>37825264</v>
      </c>
      <c r="D7" s="15">
        <v>2278416</v>
      </c>
      <c r="E7" s="15">
        <v>40103680</v>
      </c>
      <c r="F7" s="15">
        <v>5505777.7499999991</v>
      </c>
      <c r="G7" s="15">
        <v>5418404.0899999989</v>
      </c>
      <c r="H7" s="15">
        <v>34597902.25</v>
      </c>
    </row>
    <row r="8" spans="1:8" x14ac:dyDescent="0.2">
      <c r="A8" s="4"/>
      <c r="B8" s="21"/>
      <c r="C8" s="15"/>
      <c r="D8" s="15"/>
      <c r="E8" s="15"/>
      <c r="F8" s="15"/>
      <c r="G8" s="15"/>
      <c r="H8" s="15"/>
    </row>
    <row r="9" spans="1:8" x14ac:dyDescent="0.2">
      <c r="A9" s="4"/>
      <c r="B9" s="21"/>
      <c r="C9" s="15"/>
      <c r="D9" s="15"/>
      <c r="E9" s="15"/>
      <c r="F9" s="15"/>
      <c r="G9" s="15"/>
      <c r="H9" s="15"/>
    </row>
    <row r="10" spans="1:8" x14ac:dyDescent="0.2">
      <c r="A10" s="4"/>
      <c r="B10" s="21"/>
      <c r="C10" s="15"/>
      <c r="D10" s="15"/>
      <c r="E10" s="15"/>
      <c r="F10" s="15"/>
      <c r="G10" s="15"/>
      <c r="H10" s="15"/>
    </row>
    <row r="11" spans="1:8" x14ac:dyDescent="0.2">
      <c r="A11" s="4"/>
      <c r="B11" s="21"/>
      <c r="C11" s="15"/>
      <c r="D11" s="15"/>
      <c r="E11" s="15"/>
      <c r="F11" s="15"/>
      <c r="G11" s="15"/>
      <c r="H11" s="15"/>
    </row>
    <row r="12" spans="1:8" x14ac:dyDescent="0.2">
      <c r="A12" s="4"/>
      <c r="B12" s="21"/>
      <c r="C12" s="15"/>
      <c r="D12" s="15"/>
      <c r="E12" s="15"/>
      <c r="F12" s="15"/>
      <c r="G12" s="15"/>
      <c r="H12" s="15"/>
    </row>
    <row r="13" spans="1:8" x14ac:dyDescent="0.2">
      <c r="A13" s="4"/>
      <c r="B13" s="21"/>
      <c r="C13" s="15"/>
      <c r="D13" s="15"/>
      <c r="E13" s="15"/>
      <c r="F13" s="15"/>
      <c r="G13" s="15"/>
      <c r="H13" s="15"/>
    </row>
    <row r="14" spans="1:8" x14ac:dyDescent="0.2">
      <c r="A14" s="4"/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53</v>
      </c>
      <c r="C16" s="22">
        <f>+C7</f>
        <v>37825264</v>
      </c>
      <c r="D16" s="22">
        <f t="shared" ref="D16:H16" si="0">+D7</f>
        <v>2278416</v>
      </c>
      <c r="E16" s="22">
        <f t="shared" si="0"/>
        <v>40103680</v>
      </c>
      <c r="F16" s="22">
        <f t="shared" si="0"/>
        <v>5505777.7499999991</v>
      </c>
      <c r="G16" s="22">
        <f t="shared" si="0"/>
        <v>5418404.0899999989</v>
      </c>
      <c r="H16" s="22">
        <f t="shared" si="0"/>
        <v>34597902.25</v>
      </c>
    </row>
    <row r="19" spans="1:8" ht="45" customHeight="1" x14ac:dyDescent="0.2">
      <c r="A19" s="56" t="s">
        <v>129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2.5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 t="s">
        <v>131</v>
      </c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6" t="s">
        <v>130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2.5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 t="s">
        <v>131</v>
      </c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  <row r="54" spans="1:8" x14ac:dyDescent="0.2">
      <c r="A54" s="48" t="s">
        <v>128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 sizeWithCells="1">
              <from>
                <xdr:col>5</xdr:col>
                <xdr:colOff>85725</xdr:colOff>
                <xdr:row>58</xdr:row>
                <xdr:rowOff>133350</xdr:rowOff>
              </from>
              <to>
                <xdr:col>7</xdr:col>
                <xdr:colOff>523875</xdr:colOff>
                <xdr:row>64</xdr:row>
                <xdr:rowOff>76200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showGridLines="0" tabSelected="1" topLeftCell="A28" workbookViewId="0">
      <selection activeCell="A17" sqref="A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132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33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/>
      <c r="D21" s="15"/>
      <c r="E21" s="15"/>
      <c r="F21" s="15"/>
      <c r="G21" s="15"/>
      <c r="H21" s="15"/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>
        <v>37825264</v>
      </c>
      <c r="D23" s="15">
        <v>2278416</v>
      </c>
      <c r="E23" s="15">
        <v>40103680</v>
      </c>
      <c r="F23" s="15">
        <v>5505777.7499999991</v>
      </c>
      <c r="G23" s="15">
        <v>5418404.0899999989</v>
      </c>
      <c r="H23" s="15">
        <v>34597902.25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2">
        <f>+C23</f>
        <v>37825264</v>
      </c>
      <c r="D42" s="22">
        <f t="shared" ref="D42:H42" si="0">+D23</f>
        <v>2278416</v>
      </c>
      <c r="E42" s="22">
        <f t="shared" si="0"/>
        <v>40103680</v>
      </c>
      <c r="F42" s="22">
        <f t="shared" si="0"/>
        <v>5505777.7499999991</v>
      </c>
      <c r="G42" s="22">
        <f t="shared" si="0"/>
        <v>5418404.0899999989</v>
      </c>
      <c r="H42" s="22">
        <f t="shared" si="0"/>
        <v>34597902.25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48" t="s">
        <v>128</v>
      </c>
      <c r="B44" s="1"/>
      <c r="C44" s="1"/>
      <c r="D44" s="1"/>
      <c r="E44" s="1"/>
      <c r="F44" s="1"/>
      <c r="G44" s="36"/>
      <c r="H44" s="36"/>
    </row>
    <row r="45" spans="1:8" x14ac:dyDescent="0.2">
      <c r="A45" s="1"/>
      <c r="B45" s="1"/>
      <c r="C45" s="1"/>
      <c r="D45" s="1"/>
      <c r="E45" s="1"/>
      <c r="F45" s="1"/>
      <c r="G45" s="36"/>
      <c r="H45" s="36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r:id="rId5">
            <anchor moveWithCells="1" sizeWithCells="1">
              <from>
                <xdr:col>4</xdr:col>
                <xdr:colOff>904875</xdr:colOff>
                <xdr:row>49</xdr:row>
                <xdr:rowOff>133350</xdr:rowOff>
              </from>
              <to>
                <xdr:col>7</xdr:col>
                <xdr:colOff>295275</xdr:colOff>
                <xdr:row>55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2018-03-08T21:21:25Z</cp:lastPrinted>
  <dcterms:created xsi:type="dcterms:W3CDTF">2014-02-10T03:37:14Z</dcterms:created>
  <dcterms:modified xsi:type="dcterms:W3CDTF">2019-04-16T00:41:46Z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