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/>
  <c r="G80"/>
  <c r="G88"/>
  <c r="G98"/>
  <c r="G26" i="4" l="1"/>
  <c r="G25"/>
  <c r="G24"/>
  <c r="G23"/>
  <c r="F23"/>
  <c r="E23"/>
  <c r="D23"/>
  <c r="C23"/>
  <c r="C16" s="1"/>
  <c r="B23"/>
  <c r="G22"/>
  <c r="G21"/>
  <c r="G20"/>
  <c r="F19"/>
  <c r="E19"/>
  <c r="D19"/>
  <c r="G19" s="1"/>
  <c r="C19"/>
  <c r="B19"/>
  <c r="G18"/>
  <c r="G17"/>
  <c r="G16" s="1"/>
  <c r="F16"/>
  <c r="E16"/>
  <c r="D16"/>
  <c r="B16"/>
  <c r="G14"/>
  <c r="G13"/>
  <c r="G12"/>
  <c r="F11"/>
  <c r="E11"/>
  <c r="E4" s="1"/>
  <c r="E27" s="1"/>
  <c r="D11"/>
  <c r="C11"/>
  <c r="B11"/>
  <c r="G10"/>
  <c r="G9"/>
  <c r="G8"/>
  <c r="G7"/>
  <c r="F7"/>
  <c r="E7"/>
  <c r="D7"/>
  <c r="C7"/>
  <c r="B7"/>
  <c r="G6"/>
  <c r="F4"/>
  <c r="F27" s="1"/>
  <c r="D4"/>
  <c r="D27" s="1"/>
  <c r="C4"/>
  <c r="B4"/>
  <c r="B27" s="1"/>
  <c r="G77" i="3"/>
  <c r="G76"/>
  <c r="G75"/>
  <c r="G74"/>
  <c r="G73"/>
  <c r="F73"/>
  <c r="E73"/>
  <c r="D73"/>
  <c r="C73"/>
  <c r="B73"/>
  <c r="G71"/>
  <c r="G70"/>
  <c r="G69"/>
  <c r="G68"/>
  <c r="G67"/>
  <c r="G66"/>
  <c r="G65"/>
  <c r="G64"/>
  <c r="G63"/>
  <c r="F62"/>
  <c r="E62"/>
  <c r="D62"/>
  <c r="G62" s="1"/>
  <c r="C62"/>
  <c r="B62"/>
  <c r="G60"/>
  <c r="G59"/>
  <c r="G58"/>
  <c r="G57"/>
  <c r="G56"/>
  <c r="G55"/>
  <c r="G54"/>
  <c r="G53"/>
  <c r="F53"/>
  <c r="E53"/>
  <c r="D53"/>
  <c r="C53"/>
  <c r="B53"/>
  <c r="G51"/>
  <c r="G50"/>
  <c r="G49"/>
  <c r="G48"/>
  <c r="G47"/>
  <c r="G46"/>
  <c r="G45"/>
  <c r="G44"/>
  <c r="F43"/>
  <c r="E43"/>
  <c r="E42" s="1"/>
  <c r="D43"/>
  <c r="G43" s="1"/>
  <c r="C43"/>
  <c r="B43"/>
  <c r="F42"/>
  <c r="C42"/>
  <c r="B42"/>
  <c r="G40"/>
  <c r="G39"/>
  <c r="G38"/>
  <c r="G37"/>
  <c r="F36"/>
  <c r="E36"/>
  <c r="D36"/>
  <c r="G36" s="1"/>
  <c r="C36"/>
  <c r="B36"/>
  <c r="G34"/>
  <c r="G33"/>
  <c r="G32"/>
  <c r="G31"/>
  <c r="G30"/>
  <c r="G29"/>
  <c r="G28"/>
  <c r="G27"/>
  <c r="G26"/>
  <c r="G25"/>
  <c r="F25"/>
  <c r="E25"/>
  <c r="D25"/>
  <c r="C25"/>
  <c r="B25"/>
  <c r="G23"/>
  <c r="G22"/>
  <c r="G21"/>
  <c r="G19"/>
  <c r="G18"/>
  <c r="G17"/>
  <c r="F16"/>
  <c r="E16"/>
  <c r="D16"/>
  <c r="G16" s="1"/>
  <c r="C16"/>
  <c r="B16"/>
  <c r="G14"/>
  <c r="G13"/>
  <c r="G12"/>
  <c r="G11"/>
  <c r="G10"/>
  <c r="G9"/>
  <c r="G6" s="1"/>
  <c r="G8"/>
  <c r="G7"/>
  <c r="F6"/>
  <c r="E6"/>
  <c r="D6"/>
  <c r="C6"/>
  <c r="C5" s="1"/>
  <c r="C79" s="1"/>
  <c r="B6"/>
  <c r="E5"/>
  <c r="E79" s="1"/>
  <c r="G24" i="2"/>
  <c r="G23"/>
  <c r="G22"/>
  <c r="G21"/>
  <c r="G20"/>
  <c r="G19"/>
  <c r="G18"/>
  <c r="G16"/>
  <c r="F16"/>
  <c r="E16"/>
  <c r="D16"/>
  <c r="C16"/>
  <c r="B16"/>
  <c r="G13"/>
  <c r="G12"/>
  <c r="G11"/>
  <c r="G10"/>
  <c r="G9"/>
  <c r="G8"/>
  <c r="G7"/>
  <c r="F5"/>
  <c r="F26" s="1"/>
  <c r="E5"/>
  <c r="E26" s="1"/>
  <c r="D5"/>
  <c r="D26" s="1"/>
  <c r="C5"/>
  <c r="C26" s="1"/>
  <c r="B5"/>
  <c r="B26" s="1"/>
  <c r="G152" i="1"/>
  <c r="G151"/>
  <c r="G150"/>
  <c r="G149"/>
  <c r="G148"/>
  <c r="G147"/>
  <c r="G146"/>
  <c r="F145"/>
  <c r="E145"/>
  <c r="D145"/>
  <c r="C145"/>
  <c r="B145"/>
  <c r="G144"/>
  <c r="G143"/>
  <c r="G142"/>
  <c r="F141"/>
  <c r="E141"/>
  <c r="D141"/>
  <c r="G141" s="1"/>
  <c r="C141"/>
  <c r="B141"/>
  <c r="G140"/>
  <c r="G139"/>
  <c r="G138"/>
  <c r="G137"/>
  <c r="G136"/>
  <c r="G135"/>
  <c r="G134"/>
  <c r="G133"/>
  <c r="F132"/>
  <c r="E132"/>
  <c r="D132"/>
  <c r="G132" s="1"/>
  <c r="C132"/>
  <c r="B132"/>
  <c r="G131"/>
  <c r="G130"/>
  <c r="G129"/>
  <c r="F128"/>
  <c r="E128"/>
  <c r="D128"/>
  <c r="C128"/>
  <c r="B128"/>
  <c r="G127"/>
  <c r="G126"/>
  <c r="G125"/>
  <c r="G124"/>
  <c r="G123"/>
  <c r="G122"/>
  <c r="G121"/>
  <c r="G120"/>
  <c r="G119"/>
  <c r="F118"/>
  <c r="E118"/>
  <c r="D118"/>
  <c r="C118"/>
  <c r="B118"/>
  <c r="G117"/>
  <c r="G116"/>
  <c r="G115"/>
  <c r="G114"/>
  <c r="G113"/>
  <c r="G112"/>
  <c r="G111"/>
  <c r="G110"/>
  <c r="G109"/>
  <c r="F108"/>
  <c r="E108"/>
  <c r="D108"/>
  <c r="G108" s="1"/>
  <c r="C108"/>
  <c r="B108"/>
  <c r="F98"/>
  <c r="E98"/>
  <c r="D98"/>
  <c r="C98"/>
  <c r="B98"/>
  <c r="F88"/>
  <c r="E88"/>
  <c r="D88"/>
  <c r="C88"/>
  <c r="B88"/>
  <c r="F80"/>
  <c r="E80"/>
  <c r="D80"/>
  <c r="C80"/>
  <c r="B80"/>
  <c r="G77"/>
  <c r="G76"/>
  <c r="G75"/>
  <c r="G74"/>
  <c r="G73"/>
  <c r="G72"/>
  <c r="G71"/>
  <c r="F70"/>
  <c r="E70"/>
  <c r="D70"/>
  <c r="G70" s="1"/>
  <c r="C70"/>
  <c r="B70"/>
  <c r="G69"/>
  <c r="G68"/>
  <c r="G67"/>
  <c r="F66"/>
  <c r="E66"/>
  <c r="G66" s="1"/>
  <c r="D66"/>
  <c r="C66"/>
  <c r="B66"/>
  <c r="G65"/>
  <c r="G64"/>
  <c r="G63"/>
  <c r="G62"/>
  <c r="G61"/>
  <c r="G60"/>
  <c r="G59"/>
  <c r="G58"/>
  <c r="F57"/>
  <c r="E57"/>
  <c r="D57"/>
  <c r="G57" s="1"/>
  <c r="C57"/>
  <c r="B57"/>
  <c r="G56"/>
  <c r="G55"/>
  <c r="G54"/>
  <c r="F53"/>
  <c r="E53"/>
  <c r="D53"/>
  <c r="G53" s="1"/>
  <c r="C53"/>
  <c r="B53"/>
  <c r="F43"/>
  <c r="E43"/>
  <c r="D43"/>
  <c r="G43" s="1"/>
  <c r="C43"/>
  <c r="B43"/>
  <c r="F33"/>
  <c r="E33"/>
  <c r="G33" s="1"/>
  <c r="D33"/>
  <c r="C33"/>
  <c r="B33"/>
  <c r="F23"/>
  <c r="E23"/>
  <c r="D23"/>
  <c r="C23"/>
  <c r="B23"/>
  <c r="F13"/>
  <c r="E13"/>
  <c r="D13"/>
  <c r="C13"/>
  <c r="B13"/>
  <c r="F5"/>
  <c r="E5"/>
  <c r="D5"/>
  <c r="C5"/>
  <c r="B5"/>
  <c r="D79" l="1"/>
  <c r="G23"/>
  <c r="G13"/>
  <c r="D5" i="3"/>
  <c r="B5"/>
  <c r="B79" s="1"/>
  <c r="F5"/>
  <c r="F79" s="1"/>
  <c r="G5" i="2"/>
  <c r="G26" s="1"/>
  <c r="C79" i="1"/>
  <c r="G145"/>
  <c r="B79"/>
  <c r="F79"/>
  <c r="G128"/>
  <c r="G118"/>
  <c r="E79"/>
  <c r="B4"/>
  <c r="D4"/>
  <c r="F4"/>
  <c r="F154" s="1"/>
  <c r="C4"/>
  <c r="G5"/>
  <c r="E4"/>
  <c r="G5" i="3"/>
  <c r="G79" s="1"/>
  <c r="C27" i="4"/>
  <c r="D42" i="3"/>
  <c r="G42" s="1"/>
  <c r="G11" i="4"/>
  <c r="G4" s="1"/>
  <c r="G27" s="1"/>
  <c r="D154" i="1" l="1"/>
  <c r="G4"/>
  <c r="C154"/>
  <c r="B154"/>
  <c r="E154"/>
  <c r="G154"/>
  <c r="D79" i="3"/>
</calcChain>
</file>

<file path=xl/sharedStrings.xml><?xml version="1.0" encoding="utf-8"?>
<sst xmlns="http://schemas.openxmlformats.org/spreadsheetml/2006/main" count="309" uniqueCount="157">
  <si>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</si>
  <si>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</si>
  <si>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</si>
  <si>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</si>
  <si>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</si>
  <si>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</si>
  <si>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</si>
  <si>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</si>
  <si>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</si>
  <si>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</si>
  <si>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</si>
  <si>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</si>
  <si>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</si>
  <si>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</si>
  <si>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</si>
  <si>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</si>
  <si>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</si>
  <si>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</si>
  <si>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</si>
  <si>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</si>
  <si>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</si>
  <si>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</si>
  <si>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</si>
  <si>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</si>
  <si>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</si>
  <si>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</si>
  <si>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</si>
  <si>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</si>
  <si>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</si>
  <si>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</si>
  <si>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</si>
  <si>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</si>
  <si>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</si>
  <si>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</si>
  <si>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</si>
  <si>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</si>
  <si>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</si>
  <si>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</si>
  <si>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</si>
  <si>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</si>
  <si>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</si>
  <si>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</si>
  <si>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</si>
  <si>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</si>
  <si>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</si>
  <si>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</si>
  <si>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</si>
  <si>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</si>
  <si>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</si>
  <si>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</si>
  <si>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</si>
  <si>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</si>
  <si>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</si>
  <si>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</si>
  <si>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</si>
  <si>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</si>
  <si>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</si>
  <si>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</si>
  <si>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</si>
  <si>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</si>
  <si>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</si>
  <si>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</si>
  <si>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</si>
  <si>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</si>
  <si>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</si>
  <si>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</si>
  <si>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</si>
  <si>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</si>
  <si>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</si>
  <si>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</si>
  <si>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</si>
  <si>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</si>
  <si>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</si>
  <si>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</si>
  <si>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</si>
  <si>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</si>
  <si>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</si>
  <si>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</si>
  <si>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</si>
  <si>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</si>
  <si>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</si>
  <si>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</si>
  <si>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</si>
  <si>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</si>
  <si>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</si>
  <si>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</si>
  <si>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</si>
  <si>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</si>
  <si>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</si>
  <si>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</si>
  <si>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</si>
  <si>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</si>
  <si>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</si>
  <si>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</si>
  <si>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</si>
  <si>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</si>
  <si>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</si>
  <si>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</si>
  <si>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</si>
  <si>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</si>
  <si>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</si>
  <si>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</si>
  <si>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</si>
  <si>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</si>
  <si>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</si>
  <si>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</si>
  <si>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</si>
  <si>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</si>
  <si>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</si>
  <si>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</si>
  <si>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</si>
  <si>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</si>
  <si>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</si>
  <si>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</si>
  <si>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</si>
  <si>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</si>
  <si>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</si>
  <si>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</si>
  <si>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</si>
  <si>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</si>
  <si>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</si>
  <si>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</si>
  <si>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</si>
  <si>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</si>
  <si>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</si>
  <si>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</si>
  <si>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</si>
  <si>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</si>
  <si>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</si>
  <si>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</si>
  <si>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</si>
  <si>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</si>
  <si>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</si>
  <si>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</si>
  <si>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</si>
  <si>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</si>
  <si>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</si>
  <si>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</si>
  <si>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</si>
  <si>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</si>
  <si>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</si>
  <si>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</si>
  <si>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</si>
  <si>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</si>
  <si>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</si>
  <si>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</si>
  <si>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</si>
  <si>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</si>
  <si>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</si>
  <si>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Bajo protesta de decir verdad declaramos que los Estados Financieros y sus notas, son razonablemente correctos y son responsabilidad del emisor.</t>
  </si>
  <si>
    <t>C.P. CLAUDIA VERONICA CERVANTES GUTIERREZ</t>
  </si>
  <si>
    <t>COORDINADOR CONTABLE</t>
  </si>
  <si>
    <t>COORDINADOR RECURSOS FINANCIEROS</t>
  </si>
  <si>
    <t>Estado Analítico del Ejercicio del Presupuesto de Egresos Detallado - LDF
Clasificación por Objeto del Gasto (Capítulo y Concepto)
Del 1 de Enero al 30 de Septiembre de 2017 (b)
(PESOS)</t>
  </si>
  <si>
    <t>FIDEICOMISO PROMOCIÓN JUVENIL (a)
Estado Analítico del Ejercicio del Presupuesto de Egresos Detallado - LDF
Clasificación Administrativa
Del 1 de Enero al  30 de Septiembre de 2017 (b)
(PESOS)</t>
  </si>
  <si>
    <t>FIDEICOMISO PROMOCIÓN JUVENIL (a)
Estado Analítico del Ejercicio del Presupuesto de Egresos Detallado - LDF
Clasificación Funcional (Finalidad y Función)
Del 1 de Enero Al 30 de Septiembre  de 2017 (b)
(PESOS)</t>
  </si>
  <si>
    <t>FIDEICOMISO PROMOCIÓN JUVENIL (a)
Estado Analítico del Ejercicio del Presupuesto de Egresos Detallado - LDF
Clasificación de Servicios Personales por Categoría
Del 1 de Enero al 31 de Diciembre de 2017 (b)
(PESOS)</t>
  </si>
</sst>
</file>

<file path=xl/styles.xml><?xml version="1.0" encoding="utf-8"?>
<styleSheet xmlns="http://schemas.openxmlformats.org/spreadsheetml/2006/main">
  <fonts count="11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5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0" fillId="0" borderId="0" xfId="2" applyFont="1" applyAlignment="1" applyProtection="1">
      <alignment vertical="top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4"/>
  <sheetViews>
    <sheetView topLeftCell="A148" workbookViewId="0">
      <selection activeCell="A173" sqref="A173"/>
    </sheetView>
  </sheetViews>
  <sheetFormatPr baseColWidth="10" defaultRowHeight="12.75"/>
  <cols>
    <col min="1" max="1" width="90.83203125" style="1" customWidth="1"/>
    <col min="2" max="7" width="16.83203125" style="1" customWidth="1"/>
    <col min="8" max="8" width="12" style="1" customWidth="1"/>
    <col min="9" max="16384" width="12" style="1"/>
  </cols>
  <sheetData>
    <row r="1" spans="1:7" ht="45.95" customHeight="1">
      <c r="A1" s="48" t="s">
        <v>153</v>
      </c>
      <c r="B1" s="49"/>
      <c r="C1" s="49"/>
      <c r="D1" s="49"/>
      <c r="E1" s="49"/>
      <c r="F1" s="49"/>
      <c r="G1" s="50"/>
    </row>
    <row r="2" spans="1:7">
      <c r="A2" s="2"/>
      <c r="B2" s="51" t="s">
        <v>0</v>
      </c>
      <c r="C2" s="51"/>
      <c r="D2" s="51"/>
      <c r="E2" s="51"/>
      <c r="F2" s="51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0</v>
      </c>
      <c r="C4" s="7">
        <f t="shared" ref="C4:G4" si="0">C5+C13+C23+C33+C43+C53+C57+C66+C70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</row>
    <row r="5" spans="1:7">
      <c r="A5" s="8" t="s">
        <v>9</v>
      </c>
      <c r="B5" s="9">
        <f>SUM(B6:B12)</f>
        <v>0</v>
      </c>
      <c r="C5" s="9">
        <f t="shared" ref="C5:G5" si="1">SUM(C6:C12)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</row>
    <row r="6" spans="1:7">
      <c r="A6" s="10" t="s">
        <v>10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>
      <c r="A10" s="10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>
      <c r="A12" s="1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>
      <c r="A13" s="8" t="s">
        <v>17</v>
      </c>
      <c r="B13" s="9">
        <f>SUM(B14:B22)</f>
        <v>0</v>
      </c>
      <c r="C13" s="9">
        <f t="shared" ref="C13:F13" si="2">SUM(C14:C22)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ref="G13:G70" si="3">D13-E13</f>
        <v>0</v>
      </c>
    </row>
    <row r="14" spans="1:7">
      <c r="A14" s="10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>
      <c r="A18" s="10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>
      <c r="A19" s="10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>
      <c r="A20" s="1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>
      <c r="A23" s="8" t="s">
        <v>27</v>
      </c>
      <c r="B23" s="9">
        <f>SUM(B24:B32)</f>
        <v>0</v>
      </c>
      <c r="C23" s="9">
        <f t="shared" ref="C23:F23" si="4">SUM(C24:C32)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3"/>
        <v>0</v>
      </c>
    </row>
    <row r="24" spans="1:7">
      <c r="A24" s="10" t="s">
        <v>28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>
      <c r="A25" s="10" t="s">
        <v>29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>
      <c r="A26" s="10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>
      <c r="A27" s="10" t="s">
        <v>31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>
      <c r="A28" s="10" t="s">
        <v>32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>
      <c r="A29" s="10" t="s">
        <v>33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>
      <c r="A30" s="10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>
      <c r="A31" s="10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>
      <c r="A32" s="10" t="s">
        <v>36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3"/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3"/>
        <v>0</v>
      </c>
    </row>
    <row r="44" spans="1:7">
      <c r="A44" s="10" t="s">
        <v>48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1:7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>
      <c r="A46" s="1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>
      <c r="A47" s="10" t="s">
        <v>51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>
      <c r="A48" s="10" t="s">
        <v>52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>
      <c r="A49" s="10" t="s">
        <v>53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>
      <c r="A50" s="1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>
      <c r="A51" s="1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>
      <c r="A52" s="1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>
      <c r="A53" s="8" t="s">
        <v>57</v>
      </c>
      <c r="B53" s="9">
        <f>SUM(B54:B56)</f>
        <v>0</v>
      </c>
      <c r="C53" s="9">
        <f t="shared" ref="C53:F53" si="7">SUM(C54:C56)</f>
        <v>0</v>
      </c>
      <c r="D53" s="9">
        <f t="shared" si="7"/>
        <v>0</v>
      </c>
      <c r="E53" s="9">
        <f t="shared" si="7"/>
        <v>0</v>
      </c>
      <c r="F53" s="9">
        <f t="shared" si="7"/>
        <v>0</v>
      </c>
      <c r="G53" s="9">
        <f t="shared" si="3"/>
        <v>0</v>
      </c>
    </row>
    <row r="54" spans="1:7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f t="shared" si="3"/>
        <v>0</v>
      </c>
    </row>
    <row r="55" spans="1:7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f t="shared" si="3"/>
        <v>0</v>
      </c>
    </row>
    <row r="56" spans="1:7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f t="shared" si="3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3"/>
        <v>0</v>
      </c>
    </row>
    <row r="58" spans="1:7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si="3"/>
        <v>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f t="shared" si="3"/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f t="shared" si="3"/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f t="shared" si="3"/>
        <v>0</v>
      </c>
    </row>
    <row r="62" spans="1:7">
      <c r="A62" s="1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f t="shared" si="3"/>
        <v>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f t="shared" si="3"/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f t="shared" si="3"/>
        <v>0</v>
      </c>
    </row>
    <row r="65" spans="1:7">
      <c r="A65" s="10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f t="shared" si="3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3"/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f t="shared" si="3"/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f t="shared" si="3"/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f t="shared" si="3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3"/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f t="shared" ref="G71:G77" si="11">D71-E71</f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f t="shared" si="11"/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f t="shared" si="11"/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f t="shared" si="11"/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 t="shared" si="11"/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f t="shared" si="11"/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14649889.002000004</v>
      </c>
      <c r="C79" s="13">
        <f t="shared" ref="C79:G79" si="12">C80+C88+C98+C108+C118+C128+C132+C141+C145</f>
        <v>1150000</v>
      </c>
      <c r="D79" s="13">
        <f t="shared" si="12"/>
        <v>15799889.002000004</v>
      </c>
      <c r="E79" s="13">
        <f t="shared" si="12"/>
        <v>1897535.5800000003</v>
      </c>
      <c r="F79" s="13">
        <f t="shared" si="12"/>
        <v>1897535.5800000003</v>
      </c>
      <c r="G79" s="13">
        <f t="shared" si="12"/>
        <v>-13902353.422000002</v>
      </c>
    </row>
    <row r="80" spans="1:7">
      <c r="A80" s="14" t="s">
        <v>9</v>
      </c>
      <c r="B80" s="13">
        <f>SUM(B81:B87)</f>
        <v>12139044.002000004</v>
      </c>
      <c r="C80" s="13">
        <f t="shared" ref="C80:G80" si="13">SUM(C81:C87)</f>
        <v>0</v>
      </c>
      <c r="D80" s="13">
        <f t="shared" si="13"/>
        <v>12139044.002000004</v>
      </c>
      <c r="E80" s="13">
        <f t="shared" si="13"/>
        <v>1672867.7000000002</v>
      </c>
      <c r="F80" s="13">
        <f t="shared" si="13"/>
        <v>1672867.7000000002</v>
      </c>
      <c r="G80" s="13">
        <f t="shared" si="13"/>
        <v>-10466176.302000003</v>
      </c>
    </row>
    <row r="81" spans="1:7">
      <c r="A81" s="15" t="s">
        <v>10</v>
      </c>
      <c r="B81" s="16">
        <v>7337532.286000004</v>
      </c>
      <c r="C81" s="16">
        <v>0</v>
      </c>
      <c r="D81" s="16">
        <v>7337532.286000004</v>
      </c>
      <c r="E81" s="16">
        <v>1025681.31</v>
      </c>
      <c r="F81" s="16">
        <v>1025681.31</v>
      </c>
      <c r="G81" s="16">
        <v>-6311850.9760000035</v>
      </c>
    </row>
    <row r="82" spans="1:7">
      <c r="A82" s="15" t="s">
        <v>11</v>
      </c>
      <c r="B82" s="16">
        <v>1355877.6</v>
      </c>
      <c r="C82" s="16">
        <v>0</v>
      </c>
      <c r="D82" s="16">
        <v>1355877.6</v>
      </c>
      <c r="E82" s="16">
        <v>422840.74</v>
      </c>
      <c r="F82" s="16">
        <v>422840.74</v>
      </c>
      <c r="G82" s="16">
        <v>-933036.8600000001</v>
      </c>
    </row>
    <row r="83" spans="1:7">
      <c r="A83" s="15" t="s">
        <v>12</v>
      </c>
      <c r="B83" s="16">
        <v>1250851.1859999998</v>
      </c>
      <c r="C83" s="16">
        <v>0</v>
      </c>
      <c r="D83" s="16">
        <v>1250851.1859999998</v>
      </c>
      <c r="E83" s="16">
        <v>0</v>
      </c>
      <c r="F83" s="16">
        <v>0</v>
      </c>
      <c r="G83" s="16">
        <v>-1250851.1859999998</v>
      </c>
    </row>
    <row r="84" spans="1:7">
      <c r="A84" s="15" t="s">
        <v>13</v>
      </c>
      <c r="B84" s="16">
        <v>1849408.26</v>
      </c>
      <c r="C84" s="16">
        <v>0</v>
      </c>
      <c r="D84" s="16">
        <v>1849408.26</v>
      </c>
      <c r="E84" s="16">
        <v>224345.65000000002</v>
      </c>
      <c r="F84" s="16">
        <v>224345.65000000002</v>
      </c>
      <c r="G84" s="16">
        <v>-1625062.6099999999</v>
      </c>
    </row>
    <row r="85" spans="1:7">
      <c r="A85" s="15" t="s">
        <v>14</v>
      </c>
      <c r="B85" s="16">
        <v>345374.67000000016</v>
      </c>
      <c r="C85" s="16">
        <v>0</v>
      </c>
      <c r="D85" s="16">
        <v>345374.67000000016</v>
      </c>
      <c r="E85" s="16">
        <v>0</v>
      </c>
      <c r="F85" s="16">
        <v>0</v>
      </c>
      <c r="G85" s="16">
        <v>-345374.67000000016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f>SUM(B89:B97)</f>
        <v>615000</v>
      </c>
      <c r="C88" s="13">
        <f t="shared" ref="C88:G88" si="14">SUM(C89:C97)</f>
        <v>0</v>
      </c>
      <c r="D88" s="13">
        <f t="shared" si="14"/>
        <v>615000</v>
      </c>
      <c r="E88" s="13">
        <f t="shared" si="14"/>
        <v>70842.09</v>
      </c>
      <c r="F88" s="13">
        <f t="shared" si="14"/>
        <v>70842.09</v>
      </c>
      <c r="G88" s="13">
        <f t="shared" si="14"/>
        <v>-544157.91</v>
      </c>
    </row>
    <row r="89" spans="1:7">
      <c r="A89" s="15" t="s">
        <v>18</v>
      </c>
      <c r="B89" s="16">
        <v>88000</v>
      </c>
      <c r="C89" s="16">
        <v>0</v>
      </c>
      <c r="D89" s="16">
        <v>88000</v>
      </c>
      <c r="E89" s="16">
        <v>4264.33</v>
      </c>
      <c r="F89" s="16">
        <v>4264.33</v>
      </c>
      <c r="G89" s="16">
        <v>-83735.67</v>
      </c>
    </row>
    <row r="90" spans="1:7">
      <c r="A90" s="15" t="s">
        <v>19</v>
      </c>
      <c r="B90" s="16">
        <v>12000</v>
      </c>
      <c r="C90" s="16">
        <v>0</v>
      </c>
      <c r="D90" s="16">
        <v>12000</v>
      </c>
      <c r="E90" s="16">
        <v>0</v>
      </c>
      <c r="F90" s="16">
        <v>0</v>
      </c>
      <c r="G90" s="16">
        <v>-12000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72000</v>
      </c>
      <c r="C92" s="16">
        <v>0</v>
      </c>
      <c r="D92" s="16">
        <v>72000</v>
      </c>
      <c r="E92" s="16">
        <v>29148.799999999999</v>
      </c>
      <c r="F92" s="16">
        <v>29148.799999999999</v>
      </c>
      <c r="G92" s="16">
        <v>-42851.199999999997</v>
      </c>
    </row>
    <row r="93" spans="1:7">
      <c r="A93" s="15" t="s">
        <v>22</v>
      </c>
      <c r="B93" s="16">
        <v>5000</v>
      </c>
      <c r="C93" s="16">
        <v>0</v>
      </c>
      <c r="D93" s="16">
        <v>5000</v>
      </c>
      <c r="E93" s="16">
        <v>0</v>
      </c>
      <c r="F93" s="16">
        <v>0</v>
      </c>
      <c r="G93" s="16">
        <v>-5000</v>
      </c>
    </row>
    <row r="94" spans="1:7">
      <c r="A94" s="15" t="s">
        <v>23</v>
      </c>
      <c r="B94" s="16">
        <v>400000</v>
      </c>
      <c r="C94" s="16">
        <v>0</v>
      </c>
      <c r="D94" s="16">
        <v>400000</v>
      </c>
      <c r="E94" s="16">
        <v>30999.97</v>
      </c>
      <c r="F94" s="16">
        <v>30999.97</v>
      </c>
      <c r="G94" s="16">
        <v>-369000.03</v>
      </c>
    </row>
    <row r="95" spans="1:7">
      <c r="A95" s="15" t="s">
        <v>24</v>
      </c>
      <c r="B95" s="16">
        <v>15000</v>
      </c>
      <c r="C95" s="16">
        <v>0</v>
      </c>
      <c r="D95" s="16">
        <v>15000</v>
      </c>
      <c r="E95" s="16">
        <v>471.07</v>
      </c>
      <c r="F95" s="16">
        <v>471.07</v>
      </c>
      <c r="G95" s="16">
        <v>-14528.93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>
      <c r="A97" s="15" t="s">
        <v>26</v>
      </c>
      <c r="B97" s="16">
        <v>23000</v>
      </c>
      <c r="C97" s="16">
        <v>0</v>
      </c>
      <c r="D97" s="16">
        <v>23000</v>
      </c>
      <c r="E97" s="16">
        <v>5957.92</v>
      </c>
      <c r="F97" s="16">
        <v>5957.92</v>
      </c>
      <c r="G97" s="16">
        <v>-17042.080000000002</v>
      </c>
    </row>
    <row r="98" spans="1:7">
      <c r="A98" s="14" t="s">
        <v>27</v>
      </c>
      <c r="B98" s="13">
        <f>SUM(B99:B107)</f>
        <v>1895845</v>
      </c>
      <c r="C98" s="13">
        <f t="shared" ref="C98:G98" si="15">SUM(C99:C107)</f>
        <v>1150000</v>
      </c>
      <c r="D98" s="13">
        <f t="shared" si="15"/>
        <v>3045845</v>
      </c>
      <c r="E98" s="13">
        <f t="shared" si="15"/>
        <v>153825.78999999998</v>
      </c>
      <c r="F98" s="13">
        <f t="shared" si="15"/>
        <v>153825.78999999998</v>
      </c>
      <c r="G98" s="13">
        <f t="shared" si="15"/>
        <v>-2892019.21</v>
      </c>
    </row>
    <row r="99" spans="1:7">
      <c r="A99" s="15" t="s">
        <v>28</v>
      </c>
      <c r="B99" s="16">
        <v>143845</v>
      </c>
      <c r="C99" s="16">
        <v>0</v>
      </c>
      <c r="D99" s="16">
        <v>143845</v>
      </c>
      <c r="E99" s="16">
        <v>23213</v>
      </c>
      <c r="F99" s="16">
        <v>23213</v>
      </c>
      <c r="G99" s="16">
        <v>-120632</v>
      </c>
    </row>
    <row r="100" spans="1:7">
      <c r="A100" s="15" t="s">
        <v>29</v>
      </c>
      <c r="B100" s="16">
        <v>22000</v>
      </c>
      <c r="C100" s="16">
        <v>0</v>
      </c>
      <c r="D100" s="16">
        <v>22000</v>
      </c>
      <c r="E100" s="16">
        <v>3265.73</v>
      </c>
      <c r="F100" s="16">
        <v>3265.73</v>
      </c>
      <c r="G100" s="16">
        <v>-18734.27</v>
      </c>
    </row>
    <row r="101" spans="1:7">
      <c r="A101" s="15" t="s">
        <v>30</v>
      </c>
      <c r="B101" s="16">
        <v>34000</v>
      </c>
      <c r="C101" s="16">
        <v>0</v>
      </c>
      <c r="D101" s="16">
        <v>34000</v>
      </c>
      <c r="E101" s="16">
        <v>5250</v>
      </c>
      <c r="F101" s="16">
        <v>5250</v>
      </c>
      <c r="G101" s="16">
        <v>-28750</v>
      </c>
    </row>
    <row r="102" spans="1:7">
      <c r="A102" s="15" t="s">
        <v>31</v>
      </c>
      <c r="B102" s="16">
        <v>90000</v>
      </c>
      <c r="C102" s="16">
        <v>0</v>
      </c>
      <c r="D102" s="16">
        <v>90000</v>
      </c>
      <c r="E102" s="16">
        <v>24126.94</v>
      </c>
      <c r="F102" s="16">
        <v>24126.94</v>
      </c>
      <c r="G102" s="16">
        <v>-65873.06</v>
      </c>
    </row>
    <row r="103" spans="1:7">
      <c r="A103" s="15" t="s">
        <v>32</v>
      </c>
      <c r="B103" s="16">
        <v>258000</v>
      </c>
      <c r="C103" s="16">
        <v>100000</v>
      </c>
      <c r="D103" s="16">
        <v>358000</v>
      </c>
      <c r="E103" s="16">
        <v>69548.209999999992</v>
      </c>
      <c r="F103" s="16">
        <v>69548.209999999992</v>
      </c>
      <c r="G103" s="16">
        <v>-288451.78999999998</v>
      </c>
    </row>
    <row r="104" spans="1:7">
      <c r="A104" s="15" t="s">
        <v>33</v>
      </c>
      <c r="B104" s="16">
        <v>35000</v>
      </c>
      <c r="C104" s="16">
        <v>0</v>
      </c>
      <c r="D104" s="16">
        <v>35000</v>
      </c>
      <c r="E104" s="16">
        <v>8759.07</v>
      </c>
      <c r="F104" s="16">
        <v>8759.07</v>
      </c>
      <c r="G104" s="16">
        <v>-26240.93</v>
      </c>
    </row>
    <row r="105" spans="1:7">
      <c r="A105" s="15" t="s">
        <v>34</v>
      </c>
      <c r="B105" s="16">
        <v>60000</v>
      </c>
      <c r="C105" s="16">
        <v>0</v>
      </c>
      <c r="D105" s="16">
        <v>60000</v>
      </c>
      <c r="E105" s="16">
        <v>183</v>
      </c>
      <c r="F105" s="16">
        <v>183</v>
      </c>
      <c r="G105" s="16">
        <v>-59817</v>
      </c>
    </row>
    <row r="106" spans="1:7">
      <c r="A106" s="15" t="s">
        <v>35</v>
      </c>
      <c r="B106" s="16">
        <v>1050000</v>
      </c>
      <c r="C106" s="16">
        <v>1050000</v>
      </c>
      <c r="D106" s="16">
        <v>2100000</v>
      </c>
      <c r="E106" s="16">
        <v>3319.04</v>
      </c>
      <c r="F106" s="16">
        <v>3319.04</v>
      </c>
      <c r="G106" s="16">
        <v>-2096680.96</v>
      </c>
    </row>
    <row r="107" spans="1:7">
      <c r="A107" s="15" t="s">
        <v>36</v>
      </c>
      <c r="B107" s="16">
        <v>203000</v>
      </c>
      <c r="C107" s="16">
        <v>0</v>
      </c>
      <c r="D107" s="16">
        <v>203000</v>
      </c>
      <c r="E107" s="16">
        <v>16160.8</v>
      </c>
      <c r="F107" s="16">
        <v>16160.8</v>
      </c>
      <c r="G107" s="16">
        <v>-186839.2</v>
      </c>
    </row>
    <row r="108" spans="1:7">
      <c r="A108" s="14" t="s">
        <v>37</v>
      </c>
      <c r="B108" s="13">
        <f>SUM(B109:B117)</f>
        <v>0</v>
      </c>
      <c r="C108" s="13">
        <f t="shared" ref="C108:F108" si="16">SUM(C109:C117)</f>
        <v>0</v>
      </c>
      <c r="D108" s="13">
        <f t="shared" si="16"/>
        <v>0</v>
      </c>
      <c r="E108" s="13">
        <f t="shared" si="16"/>
        <v>0</v>
      </c>
      <c r="F108" s="13">
        <f t="shared" si="16"/>
        <v>0</v>
      </c>
      <c r="G108" s="13">
        <f t="shared" ref="G108:G144" si="17">D108-E108</f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17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17"/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17"/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17"/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7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7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7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7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7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7"/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17"/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17"/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17"/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17"/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17"/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 t="shared" si="17"/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17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17"/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17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7"/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17"/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17"/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17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7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17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17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17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17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17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17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17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17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7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7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17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17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 t="shared" si="23"/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 t="shared" si="23"/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23"/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23"/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si="23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23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14649889.002000004</v>
      </c>
      <c r="C154" s="13">
        <f t="shared" ref="C154:G154" si="24">C4+C79</f>
        <v>1150000</v>
      </c>
      <c r="D154" s="13">
        <f t="shared" si="24"/>
        <v>15799889.002000004</v>
      </c>
      <c r="E154" s="13">
        <f t="shared" si="24"/>
        <v>1897535.5800000003</v>
      </c>
      <c r="F154" s="13">
        <f t="shared" si="24"/>
        <v>1897535.5800000003</v>
      </c>
      <c r="G154" s="13">
        <f t="shared" si="24"/>
        <v>-13902353.422000002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7" spans="1:7">
      <c r="A157" s="45" t="s">
        <v>149</v>
      </c>
    </row>
    <row r="162" spans="1:3">
      <c r="A162" s="46"/>
      <c r="B162"/>
      <c r="C162" s="46"/>
    </row>
    <row r="163" spans="1:3">
      <c r="A163" s="47" t="s">
        <v>150</v>
      </c>
      <c r="B163"/>
    </row>
    <row r="164" spans="1:3">
      <c r="A164" s="47" t="s">
        <v>151</v>
      </c>
      <c r="B164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topLeftCell="A13" workbookViewId="0">
      <selection activeCell="A31" sqref="A31:A32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52" t="s">
        <v>154</v>
      </c>
      <c r="B1" s="53"/>
      <c r="C1" s="53"/>
      <c r="D1" s="53"/>
      <c r="E1" s="53"/>
      <c r="F1" s="53"/>
      <c r="G1" s="54"/>
    </row>
    <row r="2" spans="1:7">
      <c r="A2" s="20"/>
      <c r="B2" s="55" t="s">
        <v>0</v>
      </c>
      <c r="C2" s="55"/>
      <c r="D2" s="55"/>
      <c r="E2" s="55"/>
      <c r="F2" s="55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SUM(B6:B13)</f>
        <v>0</v>
      </c>
      <c r="C5" s="13">
        <f t="shared" ref="C5:G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26" t="s">
        <v>90</v>
      </c>
      <c r="B6" s="16"/>
      <c r="C6" s="16"/>
      <c r="D6" s="16"/>
      <c r="E6" s="16"/>
      <c r="F6" s="16"/>
      <c r="G6" s="16"/>
    </row>
    <row r="7" spans="1:7">
      <c r="A7" s="26" t="s">
        <v>91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14649889.002000004</v>
      </c>
      <c r="C16" s="13">
        <f t="shared" ref="C16:G16" si="2">SUM(C17:C24)</f>
        <v>1150000</v>
      </c>
      <c r="D16" s="13">
        <f t="shared" si="2"/>
        <v>15799889.002000004</v>
      </c>
      <c r="E16" s="13">
        <f t="shared" si="2"/>
        <v>1897535.5800000003</v>
      </c>
      <c r="F16" s="13">
        <f t="shared" si="2"/>
        <v>1897535.5800000003</v>
      </c>
      <c r="G16" s="13">
        <f t="shared" si="2"/>
        <v>-13902353.422000002</v>
      </c>
    </row>
    <row r="17" spans="1:7">
      <c r="A17" s="26" t="s">
        <v>90</v>
      </c>
      <c r="B17" s="16">
        <v>14649889.002000004</v>
      </c>
      <c r="C17" s="16">
        <v>1150000</v>
      </c>
      <c r="D17" s="16">
        <v>15799889.002000004</v>
      </c>
      <c r="E17" s="16">
        <v>1897535.5800000003</v>
      </c>
      <c r="F17" s="16">
        <v>1897535.5800000003</v>
      </c>
      <c r="G17" s="16">
        <v>-13902353.422000002</v>
      </c>
    </row>
    <row r="18" spans="1:7">
      <c r="A18" s="26" t="s">
        <v>91</v>
      </c>
      <c r="B18" s="16"/>
      <c r="C18" s="16"/>
      <c r="D18" s="16"/>
      <c r="E18" s="16"/>
      <c r="F18" s="16"/>
      <c r="G18" s="16">
        <f t="shared" ref="G18:G24" si="3">D18-E18</f>
        <v>0</v>
      </c>
    </row>
    <row r="19" spans="1:7">
      <c r="A19" s="26" t="s">
        <v>92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26" t="s">
        <v>93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26" t="s">
        <v>94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26" t="s">
        <v>95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26" t="s">
        <v>96</v>
      </c>
      <c r="B23" s="16"/>
      <c r="C23" s="16"/>
      <c r="D23" s="16"/>
      <c r="E23" s="16"/>
      <c r="F23" s="16"/>
      <c r="G23" s="16">
        <f t="shared" si="3"/>
        <v>0</v>
      </c>
    </row>
    <row r="24" spans="1:7">
      <c r="A24" s="26" t="s">
        <v>97</v>
      </c>
      <c r="B24" s="16"/>
      <c r="C24" s="16"/>
      <c r="D24" s="16"/>
      <c r="E24" s="16"/>
      <c r="F24" s="16"/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14649889.002000004</v>
      </c>
      <c r="C26" s="13">
        <f t="shared" ref="C26:G26" si="4">C5+C16</f>
        <v>1150000</v>
      </c>
      <c r="D26" s="13">
        <f t="shared" si="4"/>
        <v>15799889.002000004</v>
      </c>
      <c r="E26" s="13">
        <f t="shared" si="4"/>
        <v>1897535.5800000003</v>
      </c>
      <c r="F26" s="13">
        <f t="shared" si="4"/>
        <v>1897535.5800000003</v>
      </c>
      <c r="G26" s="13">
        <f t="shared" si="4"/>
        <v>-13902353.422000002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  <row r="29" spans="1:7">
      <c r="A29" s="45" t="s">
        <v>149</v>
      </c>
    </row>
    <row r="30" spans="1:7" ht="12.75">
      <c r="A30" s="46"/>
      <c r="B30"/>
      <c r="C30" s="46"/>
    </row>
    <row r="31" spans="1:7" ht="12.75">
      <c r="A31" s="47" t="s">
        <v>150</v>
      </c>
      <c r="B31"/>
      <c r="C31" s="47"/>
    </row>
    <row r="32" spans="1:7" ht="12.75">
      <c r="A32" s="47" t="s">
        <v>151</v>
      </c>
      <c r="B32"/>
      <c r="C32" s="47"/>
    </row>
    <row r="33" spans="1:1" ht="12.75">
      <c r="A33" s="1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C84" sqref="C84:C85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52" t="s">
        <v>155</v>
      </c>
      <c r="B1" s="56"/>
      <c r="C1" s="56"/>
      <c r="D1" s="56"/>
      <c r="E1" s="56"/>
      <c r="F1" s="56"/>
      <c r="G1" s="57"/>
    </row>
    <row r="2" spans="1:7" ht="12" customHeight="1">
      <c r="A2" s="30"/>
      <c r="B2" s="55" t="s">
        <v>0</v>
      </c>
      <c r="C2" s="55"/>
      <c r="D2" s="55"/>
      <c r="E2" s="55"/>
      <c r="F2" s="55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14649889.002000004</v>
      </c>
      <c r="C5" s="13">
        <f t="shared" ref="C5:G5" si="0">C6+C16+C25+C36</f>
        <v>1150000</v>
      </c>
      <c r="D5" s="13">
        <f t="shared" si="0"/>
        <v>15799889.002000004</v>
      </c>
      <c r="E5" s="13">
        <f t="shared" si="0"/>
        <v>1897535.5800000003</v>
      </c>
      <c r="F5" s="13">
        <f t="shared" si="0"/>
        <v>1897535.5800000003</v>
      </c>
      <c r="G5" s="13">
        <f t="shared" si="0"/>
        <v>13902353.422000004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14649889.002000004</v>
      </c>
      <c r="C16" s="13">
        <f t="shared" ref="C16:F16" si="3">SUM(C17:C23)</f>
        <v>1150000</v>
      </c>
      <c r="D16" s="13">
        <f t="shared" si="3"/>
        <v>15799889.002000004</v>
      </c>
      <c r="E16" s="13">
        <f t="shared" si="3"/>
        <v>1897535.5800000003</v>
      </c>
      <c r="F16" s="13">
        <f t="shared" si="3"/>
        <v>1897535.5800000003</v>
      </c>
      <c r="G16" s="13">
        <f t="shared" si="2"/>
        <v>13902353.422000004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/>
      <c r="C18" s="16"/>
      <c r="D18" s="16"/>
      <c r="E18" s="16"/>
      <c r="F18" s="16"/>
      <c r="G18" s="16">
        <f t="shared" si="2"/>
        <v>0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>
        <v>14649889.002000004</v>
      </c>
      <c r="C20" s="16">
        <v>1150000</v>
      </c>
      <c r="D20" s="16">
        <v>15799889.002000004</v>
      </c>
      <c r="E20" s="16">
        <v>1897535.5800000003</v>
      </c>
      <c r="F20" s="16">
        <v>1897535.5800000003</v>
      </c>
      <c r="G20" s="16">
        <v>-13902353.422000002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14649889.002000004</v>
      </c>
      <c r="C79" s="13">
        <f t="shared" ref="C79:G79" si="12">C5+C42</f>
        <v>1150000</v>
      </c>
      <c r="D79" s="13">
        <f t="shared" si="12"/>
        <v>15799889.002000004</v>
      </c>
      <c r="E79" s="13">
        <f t="shared" si="12"/>
        <v>1897535.5800000003</v>
      </c>
      <c r="F79" s="13">
        <f t="shared" si="12"/>
        <v>1897535.5800000003</v>
      </c>
      <c r="G79" s="13">
        <f t="shared" si="12"/>
        <v>13902353.422000004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  <row r="82" spans="1:3">
      <c r="A82" s="45" t="s">
        <v>149</v>
      </c>
    </row>
    <row r="83" spans="1:3" ht="12.75">
      <c r="A83" s="46"/>
      <c r="B83"/>
      <c r="C83" s="46"/>
    </row>
    <row r="84" spans="1:3" ht="12.75">
      <c r="A84" s="47" t="s">
        <v>150</v>
      </c>
      <c r="B84"/>
      <c r="C84" s="47"/>
    </row>
    <row r="85" spans="1:3" ht="12.75">
      <c r="A85" s="47" t="s">
        <v>151</v>
      </c>
      <c r="B85"/>
      <c r="C85" s="47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A2" sqref="A2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52" t="s">
        <v>156</v>
      </c>
      <c r="B1" s="56"/>
      <c r="C1" s="56"/>
      <c r="D1" s="56"/>
      <c r="E1" s="56"/>
      <c r="F1" s="56"/>
      <c r="G1" s="57"/>
    </row>
    <row r="2" spans="1:7">
      <c r="A2" s="30"/>
      <c r="B2" s="55" t="s">
        <v>0</v>
      </c>
      <c r="C2" s="55"/>
      <c r="D2" s="55"/>
      <c r="E2" s="55"/>
      <c r="F2" s="55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12139044.002000004</v>
      </c>
      <c r="C4" s="39">
        <f t="shared" ref="C4:G4" si="0">C5+C6+C7+C10+C11+C14</f>
        <v>0</v>
      </c>
      <c r="D4" s="39">
        <f t="shared" si="0"/>
        <v>12139044.002000004</v>
      </c>
      <c r="E4" s="39">
        <f t="shared" si="0"/>
        <v>1672867.7000000002</v>
      </c>
      <c r="F4" s="39">
        <f t="shared" si="0"/>
        <v>1672867.7000000002</v>
      </c>
      <c r="G4" s="39">
        <f t="shared" si="0"/>
        <v>-10466176.302000003</v>
      </c>
    </row>
    <row r="5" spans="1:7">
      <c r="A5" s="40" t="s">
        <v>136</v>
      </c>
      <c r="B5" s="13">
        <v>12139044.002000004</v>
      </c>
      <c r="C5" s="13">
        <v>0</v>
      </c>
      <c r="D5" s="13">
        <v>12139044.002000004</v>
      </c>
      <c r="E5" s="13">
        <v>1672867.7000000002</v>
      </c>
      <c r="F5" s="13">
        <v>1672867.7000000002</v>
      </c>
      <c r="G5" s="13">
        <v>-10466176.302000003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12139044.002000004</v>
      </c>
      <c r="C27" s="13">
        <f t="shared" ref="C27:G27" si="8">C4+C16</f>
        <v>0</v>
      </c>
      <c r="D27" s="13">
        <f t="shared" si="8"/>
        <v>12139044.002000004</v>
      </c>
      <c r="E27" s="13">
        <f t="shared" si="8"/>
        <v>1672867.7000000002</v>
      </c>
      <c r="F27" s="13">
        <f t="shared" si="8"/>
        <v>1672867.7000000002</v>
      </c>
      <c r="G27" s="13">
        <f t="shared" si="8"/>
        <v>-10466176.302000003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  <row r="30" spans="1:7">
      <c r="A30" s="45" t="s">
        <v>149</v>
      </c>
    </row>
    <row r="31" spans="1:7" ht="12.75">
      <c r="A31" s="46"/>
      <c r="B31"/>
      <c r="C31" s="46"/>
    </row>
    <row r="32" spans="1:7" ht="12.75">
      <c r="A32" s="47" t="s">
        <v>150</v>
      </c>
      <c r="B32"/>
    </row>
    <row r="33" spans="1:2" ht="12.75">
      <c r="A33" s="47" t="s">
        <v>152</v>
      </c>
      <c r="B3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2017-01-11T17:22:36Z</dcterms:created>
  <dcterms:modified xsi:type="dcterms:W3CDTF">2018-03-22T10:38:41Z</dcterms:modified>
</cp:coreProperties>
</file>