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2DO TRIMESTRE DE ABRIL A JUNIO 2017\"/>
    </mc:Choice>
  </mc:AlternateContent>
  <xr:revisionPtr revIDLastSave="0" documentId="13_ncr:1_{91DF193B-0A63-468F-9410-377EAC035C1E}" xr6:coauthVersionLast="28" xr6:coauthVersionMax="28" xr10:uidLastSave="{00000000-0000-0000-0000-000000000000}"/>
  <bookViews>
    <workbookView xWindow="0" yWindow="0" windowWidth="20490" windowHeight="6630" firstSheet="1" activeTab="1" xr2:uid="{00000000-000D-0000-FFFF-FFFF00000000}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F6b!$A$3:$G$13</definedName>
    <definedName name="_xlnm._FilterDatabase" localSheetId="3" hidden="1">F6c!$A$3:$G$79</definedName>
    <definedName name="_xlnm._FilterDatabase" localSheetId="4" hidden="1">F6d!$A$3:$G$27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104" i="1"/>
  <c r="G105" i="1"/>
  <c r="G106" i="1"/>
  <c r="G107" i="1"/>
  <c r="G100" i="1"/>
  <c r="G101" i="1"/>
  <c r="G102" i="1"/>
  <c r="G99" i="1"/>
  <c r="G90" i="1"/>
  <c r="G91" i="1"/>
  <c r="G92" i="1"/>
  <c r="G93" i="1"/>
  <c r="G94" i="1"/>
  <c r="G95" i="1"/>
  <c r="G96" i="1"/>
  <c r="G97" i="1"/>
  <c r="G89" i="1"/>
  <c r="G85" i="1"/>
  <c r="G86" i="1"/>
  <c r="G87" i="1"/>
  <c r="G84" i="1"/>
  <c r="F98" i="1"/>
  <c r="G80" i="1" l="1"/>
  <c r="G88" i="1"/>
  <c r="G98" i="1"/>
  <c r="G26" i="4" l="1"/>
  <c r="G25" i="4"/>
  <c r="G24" i="4"/>
  <c r="F23" i="4"/>
  <c r="E23" i="4"/>
  <c r="D23" i="4"/>
  <c r="G23" i="4" s="1"/>
  <c r="C23" i="4"/>
  <c r="B23" i="4"/>
  <c r="G22" i="4"/>
  <c r="G21" i="4"/>
  <c r="G20" i="4"/>
  <c r="F19" i="4"/>
  <c r="F16" i="4" s="1"/>
  <c r="E19" i="4"/>
  <c r="D19" i="4"/>
  <c r="G19" i="4" s="1"/>
  <c r="C19" i="4"/>
  <c r="B19" i="4"/>
  <c r="G18" i="4"/>
  <c r="G17" i="4"/>
  <c r="E16" i="4"/>
  <c r="B16" i="4"/>
  <c r="G14" i="4"/>
  <c r="G13" i="4"/>
  <c r="G12" i="4"/>
  <c r="F11" i="4"/>
  <c r="F4" i="4" s="1"/>
  <c r="F27" i="4" s="1"/>
  <c r="E11" i="4"/>
  <c r="D11" i="4"/>
  <c r="C11" i="4"/>
  <c r="B11" i="4"/>
  <c r="G10" i="4"/>
  <c r="G9" i="4"/>
  <c r="G8" i="4"/>
  <c r="G7" i="4"/>
  <c r="F7" i="4"/>
  <c r="E7" i="4"/>
  <c r="D7" i="4"/>
  <c r="C7" i="4"/>
  <c r="C4" i="4" s="1"/>
  <c r="B7" i="4"/>
  <c r="G6" i="4"/>
  <c r="D4" i="4"/>
  <c r="B4" i="4"/>
  <c r="B27" i="4" s="1"/>
  <c r="G77" i="3"/>
  <c r="G76" i="3"/>
  <c r="G75" i="3"/>
  <c r="G74" i="3"/>
  <c r="F73" i="3"/>
  <c r="E73" i="3"/>
  <c r="D73" i="3"/>
  <c r="G73" i="3" s="1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 s="1"/>
  <c r="C62" i="3"/>
  <c r="B62" i="3"/>
  <c r="G60" i="3"/>
  <c r="G59" i="3"/>
  <c r="G58" i="3"/>
  <c r="G57" i="3"/>
  <c r="G56" i="3"/>
  <c r="G55" i="3"/>
  <c r="G54" i="3"/>
  <c r="F53" i="3"/>
  <c r="E53" i="3"/>
  <c r="G53" i="3" s="1"/>
  <c r="D53" i="3"/>
  <c r="C53" i="3"/>
  <c r="B53" i="3"/>
  <c r="G51" i="3"/>
  <c r="G50" i="3"/>
  <c r="G49" i="3"/>
  <c r="G48" i="3"/>
  <c r="G47" i="3"/>
  <c r="G46" i="3"/>
  <c r="G45" i="3"/>
  <c r="G44" i="3"/>
  <c r="F43" i="3"/>
  <c r="F42" i="3" s="1"/>
  <c r="E43" i="3"/>
  <c r="D43" i="3"/>
  <c r="G43" i="3" s="1"/>
  <c r="C43" i="3"/>
  <c r="B43" i="3"/>
  <c r="B42" i="3" s="1"/>
  <c r="C42" i="3"/>
  <c r="G40" i="3"/>
  <c r="G39" i="3"/>
  <c r="G38" i="3"/>
  <c r="G37" i="3"/>
  <c r="F36" i="3"/>
  <c r="E36" i="3"/>
  <c r="D36" i="3"/>
  <c r="G36" i="3" s="1"/>
  <c r="C36" i="3"/>
  <c r="B36" i="3"/>
  <c r="G34" i="3"/>
  <c r="G33" i="3"/>
  <c r="G32" i="3"/>
  <c r="G31" i="3"/>
  <c r="G30" i="3"/>
  <c r="G29" i="3"/>
  <c r="G28" i="3"/>
  <c r="G27" i="3"/>
  <c r="G26" i="3"/>
  <c r="F25" i="3"/>
  <c r="E25" i="3"/>
  <c r="G25" i="3" s="1"/>
  <c r="D25" i="3"/>
  <c r="C25" i="3"/>
  <c r="B25" i="3"/>
  <c r="G23" i="3"/>
  <c r="G22" i="3"/>
  <c r="G21" i="3"/>
  <c r="G19" i="3"/>
  <c r="G18" i="3"/>
  <c r="G17" i="3"/>
  <c r="F16" i="3"/>
  <c r="E16" i="3"/>
  <c r="E5" i="3" s="1"/>
  <c r="D16" i="3"/>
  <c r="C16" i="3"/>
  <c r="B16" i="3"/>
  <c r="G14" i="3"/>
  <c r="G13" i="3"/>
  <c r="G12" i="3"/>
  <c r="G11" i="3"/>
  <c r="G10" i="3"/>
  <c r="G9" i="3"/>
  <c r="G8" i="3"/>
  <c r="G7" i="3"/>
  <c r="F6" i="3"/>
  <c r="E6" i="3"/>
  <c r="D6" i="3"/>
  <c r="C6" i="3"/>
  <c r="B6" i="3"/>
  <c r="G24" i="2"/>
  <c r="G23" i="2"/>
  <c r="G22" i="2"/>
  <c r="G21" i="2"/>
  <c r="G20" i="2"/>
  <c r="G19" i="2"/>
  <c r="G18" i="2"/>
  <c r="G16" i="2"/>
  <c r="F16" i="2"/>
  <c r="E16" i="2"/>
  <c r="D16" i="2"/>
  <c r="C16" i="2"/>
  <c r="B16" i="2"/>
  <c r="G13" i="2"/>
  <c r="G12" i="2"/>
  <c r="G11" i="2"/>
  <c r="G10" i="2"/>
  <c r="G9" i="2"/>
  <c r="G8" i="2"/>
  <c r="G7" i="2"/>
  <c r="F5" i="2"/>
  <c r="F26" i="2" s="1"/>
  <c r="E5" i="2"/>
  <c r="E26" i="2" s="1"/>
  <c r="D5" i="2"/>
  <c r="D26" i="2" s="1"/>
  <c r="C5" i="2"/>
  <c r="C26" i="2" s="1"/>
  <c r="B5" i="2"/>
  <c r="B26" i="2" s="1"/>
  <c r="G152" i="1"/>
  <c r="G151" i="1"/>
  <c r="G150" i="1"/>
  <c r="G149" i="1"/>
  <c r="G148" i="1"/>
  <c r="G147" i="1"/>
  <c r="G146" i="1"/>
  <c r="F145" i="1"/>
  <c r="E145" i="1"/>
  <c r="D145" i="1"/>
  <c r="C145" i="1"/>
  <c r="B145" i="1"/>
  <c r="G144" i="1"/>
  <c r="G143" i="1"/>
  <c r="G142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 s="1"/>
  <c r="C132" i="1"/>
  <c r="B132" i="1"/>
  <c r="G131" i="1"/>
  <c r="G130" i="1"/>
  <c r="G129" i="1"/>
  <c r="F128" i="1"/>
  <c r="E128" i="1"/>
  <c r="D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C118" i="1"/>
  <c r="B118" i="1"/>
  <c r="G117" i="1"/>
  <c r="G116" i="1"/>
  <c r="G115" i="1"/>
  <c r="G114" i="1"/>
  <c r="G113" i="1"/>
  <c r="G112" i="1"/>
  <c r="G111" i="1"/>
  <c r="G110" i="1"/>
  <c r="G109" i="1"/>
  <c r="F108" i="1"/>
  <c r="E108" i="1"/>
  <c r="D108" i="1"/>
  <c r="G108" i="1" s="1"/>
  <c r="C108" i="1"/>
  <c r="B108" i="1"/>
  <c r="E98" i="1"/>
  <c r="B98" i="1"/>
  <c r="F88" i="1"/>
  <c r="E88" i="1"/>
  <c r="D88" i="1"/>
  <c r="C88" i="1"/>
  <c r="B88" i="1"/>
  <c r="F80" i="1"/>
  <c r="E80" i="1"/>
  <c r="D80" i="1"/>
  <c r="C80" i="1"/>
  <c r="B80" i="1"/>
  <c r="G77" i="1"/>
  <c r="G76" i="1"/>
  <c r="G75" i="1"/>
  <c r="G74" i="1"/>
  <c r="G73" i="1"/>
  <c r="G72" i="1"/>
  <c r="G71" i="1"/>
  <c r="F70" i="1"/>
  <c r="E70" i="1"/>
  <c r="D70" i="1"/>
  <c r="C70" i="1"/>
  <c r="B70" i="1"/>
  <c r="G69" i="1"/>
  <c r="G68" i="1"/>
  <c r="G67" i="1"/>
  <c r="F66" i="1"/>
  <c r="E66" i="1"/>
  <c r="G66" i="1" s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 s="1"/>
  <c r="C57" i="1"/>
  <c r="B57" i="1"/>
  <c r="G56" i="1"/>
  <c r="G55" i="1"/>
  <c r="G54" i="1"/>
  <c r="F53" i="1"/>
  <c r="E53" i="1"/>
  <c r="D53" i="1"/>
  <c r="G53" i="1" s="1"/>
  <c r="C53" i="1"/>
  <c r="B53" i="1"/>
  <c r="F43" i="1"/>
  <c r="E43" i="1"/>
  <c r="D43" i="1"/>
  <c r="C43" i="1"/>
  <c r="B43" i="1"/>
  <c r="F33" i="1"/>
  <c r="E33" i="1"/>
  <c r="D33" i="1"/>
  <c r="C33" i="1"/>
  <c r="B33" i="1"/>
  <c r="F23" i="1"/>
  <c r="E23" i="1"/>
  <c r="D23" i="1"/>
  <c r="C23" i="1"/>
  <c r="B23" i="1"/>
  <c r="F13" i="1"/>
  <c r="E13" i="1"/>
  <c r="D13" i="1"/>
  <c r="C13" i="1"/>
  <c r="B13" i="1"/>
  <c r="F5" i="1"/>
  <c r="E5" i="1"/>
  <c r="D5" i="1"/>
  <c r="C5" i="1"/>
  <c r="B5" i="1"/>
  <c r="C5" i="3" l="1"/>
  <c r="C79" i="3" s="1"/>
  <c r="G16" i="3"/>
  <c r="G5" i="3" s="1"/>
  <c r="G6" i="3"/>
  <c r="G16" i="4"/>
  <c r="G33" i="1"/>
  <c r="G43" i="1"/>
  <c r="G70" i="1"/>
  <c r="G141" i="1"/>
  <c r="E42" i="3"/>
  <c r="E79" i="3" s="1"/>
  <c r="E4" i="4"/>
  <c r="E27" i="4" s="1"/>
  <c r="D16" i="4"/>
  <c r="D27" i="4" s="1"/>
  <c r="C16" i="4"/>
  <c r="D79" i="1"/>
  <c r="G23" i="1"/>
  <c r="G13" i="1"/>
  <c r="D5" i="3"/>
  <c r="B5" i="3"/>
  <c r="B79" i="3" s="1"/>
  <c r="F5" i="3"/>
  <c r="F79" i="3" s="1"/>
  <c r="G5" i="2"/>
  <c r="G26" i="2" s="1"/>
  <c r="C79" i="1"/>
  <c r="G145" i="1"/>
  <c r="B79" i="1"/>
  <c r="F79" i="1"/>
  <c r="G128" i="1"/>
  <c r="G118" i="1"/>
  <c r="G79" i="1" s="1"/>
  <c r="E79" i="1"/>
  <c r="B4" i="1"/>
  <c r="D4" i="1"/>
  <c r="F4" i="1"/>
  <c r="C4" i="1"/>
  <c r="G5" i="1"/>
  <c r="E4" i="1"/>
  <c r="C27" i="4"/>
  <c r="D42" i="3"/>
  <c r="G42" i="3" s="1"/>
  <c r="G11" i="4"/>
  <c r="G4" i="4" s="1"/>
  <c r="G27" i="4" s="1"/>
  <c r="F154" i="1" l="1"/>
  <c r="G79" i="3"/>
  <c r="D154" i="1"/>
  <c r="G4" i="1"/>
  <c r="C154" i="1"/>
  <c r="B154" i="1"/>
  <c r="E154" i="1"/>
  <c r="G154" i="1"/>
  <c r="D79" i="3"/>
</calcChain>
</file>

<file path=xl/sharedStrings.xml><?xml version="1.0" encoding="utf-8"?>
<sst xmlns="http://schemas.openxmlformats.org/spreadsheetml/2006/main" count="299" uniqueCount="155">
  <si>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</si>
  <si>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</si>
  <si>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</si>
  <si>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</si>
  <si>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</si>
  <si>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</si>
  <si>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</si>
  <si>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</si>
  <si>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</si>
  <si>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</si>
  <si>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</si>
  <si>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</si>
  <si>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</si>
  <si>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</si>
  <si>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</si>
  <si>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</si>
  <si>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</si>
  <si>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</si>
  <si>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</si>
  <si>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</si>
  <si>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</si>
  <si>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</si>
  <si>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</si>
  <si>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</si>
  <si>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</si>
  <si>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</si>
  <si>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</si>
  <si>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</si>
  <si>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</si>
  <si>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</si>
  <si>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</si>
  <si>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</si>
  <si>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</si>
  <si>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</si>
  <si>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</si>
  <si>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</si>
  <si>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</si>
  <si>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</si>
  <si>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</si>
  <si>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</si>
  <si>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</si>
  <si>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</si>
  <si>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</si>
  <si>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</si>
  <si>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</si>
  <si>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</si>
  <si>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</si>
  <si>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</si>
  <si>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</si>
  <si>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</si>
  <si>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</si>
  <si>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</si>
  <si>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</si>
  <si>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</si>
  <si>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</si>
  <si>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</si>
  <si>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</si>
  <si>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</si>
  <si>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</si>
  <si>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</si>
  <si>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</si>
  <si>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</si>
  <si>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</si>
  <si>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</si>
  <si>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</si>
  <si>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</si>
  <si>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</si>
  <si>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</si>
  <si>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</si>
  <si>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</si>
  <si>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</si>
  <si>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</si>
  <si>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</si>
  <si>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</si>
  <si>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</si>
  <si>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</si>
  <si>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</si>
  <si>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</si>
  <si>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</si>
  <si>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</si>
  <si>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</si>
  <si>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</si>
  <si>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</si>
  <si>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</si>
  <si>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</si>
  <si>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</si>
  <si>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</si>
  <si>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</si>
  <si>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</si>
  <si>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</si>
  <si>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</si>
  <si>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</si>
  <si>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</si>
  <si>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</si>
  <si>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</si>
  <si>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</si>
  <si>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</si>
  <si>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</si>
  <si>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</si>
  <si>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</si>
  <si>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</si>
  <si>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</si>
  <si>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</si>
  <si>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</si>
  <si>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</si>
  <si>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</si>
  <si>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</si>
  <si>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</si>
  <si>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</si>
  <si>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</si>
  <si>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</si>
  <si>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</si>
  <si>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</si>
  <si>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</si>
  <si>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</si>
  <si>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</si>
  <si>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</si>
  <si>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</si>
  <si>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</si>
  <si>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</si>
  <si>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</si>
  <si>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</si>
  <si>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</si>
  <si>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</si>
  <si>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</si>
  <si>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</si>
  <si>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</si>
  <si>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</si>
  <si>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</si>
  <si>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</si>
  <si>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</si>
  <si>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</si>
  <si>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</si>
  <si>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</si>
  <si>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</si>
  <si>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</si>
  <si>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</si>
  <si>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</si>
  <si>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</si>
  <si>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</si>
  <si>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</si>
  <si>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</si>
  <si>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</si>
  <si>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</si>
  <si>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</si>
  <si>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</si>
  <si>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</si>
  <si>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</si>
  <si>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</si>
  <si>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Bajo protesta de decir verdad declaramos que los Estados Financieros y sus notas, son razonablemente correctos y son responsabilidad del emisor.</t>
  </si>
  <si>
    <t>INSTITUTO MUNICIPAL DELA JUVENTUD DE LEON GUANAJUATO 
Estado Analítico del Ejercicio del Presupuesto de Egresos Detallado - LDF
Clasificación de Servicios Personales por Categoría
Del 1 de enero al 31 de Marzo de 2017 (b)
(PESOS)</t>
  </si>
  <si>
    <t>INSTITUTO MUNICIPAL DELA JUVENTUD DE LEON GUANAJUATO 
Estado Analítico del Ejercicio del Presupuesto de Egresos Detallado - LDF
Clasificación Funcional (Finalidad y Función)
Del 1 de enero Al 31 de Marzo de 2017 (b)
(PESOS)</t>
  </si>
  <si>
    <t xml:space="preserve">Director del Instituto Municipal de la Juventud de León Guanajuato
Lic. Misraim de Jesús Macías Cervantes 
</t>
  </si>
  <si>
    <t>INSTITUTO MUNICIPAL DE LA JUVENTUD DE LEON GUANAJUATO
Estado Analítico del Ejercicio del Presupuesto de Egresos Detallado - LDF
Clasificación Administrativa
Del 1 de enero al  31 de Marzo de 2017 (b)
(PESOS)</t>
  </si>
  <si>
    <t>Estado Analítico del Ejercicio del Presupuesto de Egresos Detallado - LDF
Clasificación por Objeto del Gasto (Capítulo y Concepto)
DEL 1 DE ABRIL AL 30 DE JUNIO DE 2017 (b)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</si>
</sst>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7" fillId="0" borderId="0"/>
    <xf numFmtId="0" fontId="11" fillId="0" borderId="0"/>
    <xf numFmtId="16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2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4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2"/>
    </xf>
    <xf numFmtId="4" fontId="7" fillId="0" borderId="7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vertical="center"/>
    </xf>
    <xf numFmtId="0" fontId="7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" fontId="7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top"/>
    </xf>
    <xf numFmtId="0" fontId="6" fillId="0" borderId="7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justify" vertical="center"/>
    </xf>
    <xf numFmtId="4" fontId="6" fillId="0" borderId="6" xfId="0" applyNumberFormat="1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/>
    </xf>
    <xf numFmtId="0" fontId="7" fillId="0" borderId="0" xfId="1" applyProtection="1">
      <protection locked="0"/>
    </xf>
    <xf numFmtId="0" fontId="7" fillId="0" borderId="0" xfId="1"/>
    <xf numFmtId="0" fontId="9" fillId="0" borderId="0" xfId="1" applyFont="1"/>
    <xf numFmtId="0" fontId="10" fillId="0" borderId="0" xfId="0" applyFont="1"/>
    <xf numFmtId="0" fontId="12" fillId="0" borderId="0" xfId="2" applyFont="1" applyAlignment="1" applyProtection="1">
      <alignment vertical="top"/>
    </xf>
    <xf numFmtId="0" fontId="12" fillId="0" borderId="0" xfId="2" applyFont="1" applyBorder="1" applyAlignment="1" applyProtection="1">
      <alignment horizontal="left" vertical="top" wrapText="1" indent="2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17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3" xfId="6" xr:uid="{00000000-0005-0000-0000-000003000000}"/>
    <cellStyle name="Millares 3" xfId="7" xr:uid="{00000000-0005-0000-0000-000004000000}"/>
    <cellStyle name="Moneda 2" xfId="8" xr:uid="{00000000-0005-0000-0000-000005000000}"/>
    <cellStyle name="Normal" xfId="0" builtinId="0"/>
    <cellStyle name="Normal 2" xfId="1" xr:uid="{00000000-0005-0000-0000-000001000000}"/>
    <cellStyle name="Normal 2 2" xfId="2" xr:uid="{00000000-0005-0000-0000-000002000000}"/>
    <cellStyle name="Normal 2 3" xfId="9" xr:uid="{00000000-0005-0000-0000-000007000000}"/>
    <cellStyle name="Normal 3" xfId="10" xr:uid="{00000000-0005-0000-0000-000009000000}"/>
    <cellStyle name="Normal 4" xfId="11" xr:uid="{00000000-0005-0000-0000-00000A000000}"/>
    <cellStyle name="Normal 4 2" xfId="12" xr:uid="{00000000-0005-0000-0000-00000B000000}"/>
    <cellStyle name="Normal 5" xfId="13" xr:uid="{00000000-0005-0000-0000-00000C000000}"/>
    <cellStyle name="Normal 5 2" xfId="14" xr:uid="{00000000-0005-0000-0000-00000D000000}"/>
    <cellStyle name="Normal 6" xfId="15" xr:uid="{00000000-0005-0000-0000-00000E000000}"/>
    <cellStyle name="Normal 6 2" xfId="16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3"/>
  <sheetViews>
    <sheetView tabSelected="1" workbookViewId="0">
      <pane xSplit="2" ySplit="8" topLeftCell="C153" activePane="bottomRight" state="frozen"/>
      <selection pane="topRight" activeCell="C1" sqref="C1"/>
      <selection pane="bottomLeft" activeCell="A9" sqref="A9"/>
      <selection pane="bottomRight" activeCell="F107" sqref="F107"/>
    </sheetView>
  </sheetViews>
  <sheetFormatPr baseColWidth="10" defaultRowHeight="12.75"/>
  <cols>
    <col min="1" max="1" width="90.83203125" style="1" customWidth="1"/>
    <col min="2" max="7" width="16.83203125" style="1" customWidth="1"/>
    <col min="8" max="8" width="12" style="1" customWidth="1"/>
    <col min="9" max="16384" width="12" style="1"/>
  </cols>
  <sheetData>
    <row r="1" spans="1:7" ht="45.95" customHeight="1">
      <c r="A1" s="48" t="s">
        <v>154</v>
      </c>
      <c r="B1" s="49"/>
      <c r="C1" s="49"/>
      <c r="D1" s="49"/>
      <c r="E1" s="49"/>
      <c r="F1" s="49"/>
      <c r="G1" s="50"/>
    </row>
    <row r="2" spans="1:7">
      <c r="A2" s="2"/>
      <c r="B2" s="51" t="s">
        <v>0</v>
      </c>
      <c r="C2" s="51"/>
      <c r="D2" s="51"/>
      <c r="E2" s="51"/>
      <c r="F2" s="51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0</v>
      </c>
      <c r="C4" s="7">
        <f t="shared" ref="C4:G4" si="0">C5+C13+C23+C33+C43+C53+C57+C66+C70</f>
        <v>0</v>
      </c>
      <c r="D4" s="7">
        <f t="shared" si="0"/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</row>
    <row r="5" spans="1:7">
      <c r="A5" s="8" t="s">
        <v>9</v>
      </c>
      <c r="B5" s="9">
        <f>SUM(B6:B12)</f>
        <v>0</v>
      </c>
      <c r="C5" s="9">
        <f t="shared" ref="C5:G5" si="1">SUM(C6:C12)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</row>
    <row r="6" spans="1:7">
      <c r="A6" s="10" t="s">
        <v>10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</row>
    <row r="7" spans="1:7">
      <c r="A7" s="10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>
      <c r="A8" s="10" t="s">
        <v>12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>
      <c r="A9" s="10" t="s">
        <v>13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</row>
    <row r="10" spans="1:7">
      <c r="A10" s="10" t="s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>
      <c r="A11" s="10" t="s">
        <v>15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>
      <c r="A12" s="10" t="s">
        <v>16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>
      <c r="A13" s="8" t="s">
        <v>17</v>
      </c>
      <c r="B13" s="9">
        <f>SUM(B14:B22)</f>
        <v>0</v>
      </c>
      <c r="C13" s="9">
        <f t="shared" ref="C13:F13" si="2">SUM(C14:C22)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ref="G13:G70" si="3">D13-E13</f>
        <v>0</v>
      </c>
    </row>
    <row r="14" spans="1:7">
      <c r="A14" s="10" t="s">
        <v>18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</row>
    <row r="16" spans="1:7">
      <c r="A16" s="10" t="s">
        <v>20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7">
      <c r="A17" s="10" t="s">
        <v>21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</row>
    <row r="18" spans="1:7">
      <c r="A18" s="10" t="s">
        <v>22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</row>
    <row r="19" spans="1:7">
      <c r="A19" s="10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>
      <c r="A20" s="10" t="s">
        <v>24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1" spans="1:7">
      <c r="A21" s="10" t="s">
        <v>25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>
      <c r="A22" s="10" t="s">
        <v>26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>
      <c r="A23" s="8" t="s">
        <v>27</v>
      </c>
      <c r="B23" s="9">
        <f>SUM(B24:B32)</f>
        <v>0</v>
      </c>
      <c r="C23" s="9">
        <f t="shared" ref="C23:F23" si="4">SUM(C24:C32)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3"/>
        <v>0</v>
      </c>
    </row>
    <row r="24" spans="1:7">
      <c r="A24" s="10" t="s">
        <v>28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</row>
    <row r="25" spans="1:7">
      <c r="A25" s="10" t="s">
        <v>29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</row>
    <row r="26" spans="1:7">
      <c r="A26" s="10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>
      <c r="A27" s="10" t="s">
        <v>31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>
      <c r="A28" s="10" t="s">
        <v>32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</row>
    <row r="29" spans="1:7">
      <c r="A29" s="10" t="s">
        <v>33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>
      <c r="A30" s="10" t="s">
        <v>34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>
      <c r="A31" s="10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>
      <c r="A32" s="10" t="s">
        <v>36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3"/>
        <v>0</v>
      </c>
    </row>
    <row r="34" spans="1:7">
      <c r="A34" s="10" t="s">
        <v>38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</row>
    <row r="35" spans="1:7">
      <c r="A35" s="10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</row>
    <row r="36" spans="1:7">
      <c r="A36" s="10" t="s">
        <v>40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>
      <c r="A37" s="10" t="s">
        <v>41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</row>
    <row r="38" spans="1:7">
      <c r="A38" s="10" t="s">
        <v>42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</row>
    <row r="39" spans="1:7">
      <c r="A39" s="10" t="s">
        <v>43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</row>
    <row r="40" spans="1:7">
      <c r="A40" s="10" t="s">
        <v>44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</row>
    <row r="41" spans="1:7">
      <c r="A41" s="10" t="s">
        <v>45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</row>
    <row r="42" spans="1:7">
      <c r="A42" s="10" t="s">
        <v>46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3"/>
        <v>0</v>
      </c>
    </row>
    <row r="44" spans="1:7">
      <c r="A44" s="10" t="s">
        <v>48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</row>
    <row r="45" spans="1:7">
      <c r="A45" s="10" t="s">
        <v>49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</row>
    <row r="46" spans="1:7">
      <c r="A46" s="10" t="s">
        <v>50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</row>
    <row r="47" spans="1:7">
      <c r="A47" s="10" t="s">
        <v>51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</row>
    <row r="48" spans="1:7">
      <c r="A48" s="10" t="s">
        <v>52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</row>
    <row r="49" spans="1:7">
      <c r="A49" s="10" t="s">
        <v>53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</row>
    <row r="50" spans="1:7">
      <c r="A50" s="10" t="s">
        <v>54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</row>
    <row r="51" spans="1:7">
      <c r="A51" s="10" t="s">
        <v>55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</row>
    <row r="52" spans="1:7">
      <c r="A52" s="10" t="s">
        <v>56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</row>
    <row r="53" spans="1:7">
      <c r="A53" s="8" t="s">
        <v>57</v>
      </c>
      <c r="B53" s="9">
        <f>SUM(B54:B56)</f>
        <v>0</v>
      </c>
      <c r="C53" s="9">
        <f t="shared" ref="C53:F53" si="7">SUM(C54:C56)</f>
        <v>0</v>
      </c>
      <c r="D53" s="9">
        <f t="shared" si="7"/>
        <v>0</v>
      </c>
      <c r="E53" s="9">
        <f t="shared" si="7"/>
        <v>0</v>
      </c>
      <c r="F53" s="9">
        <f t="shared" si="7"/>
        <v>0</v>
      </c>
      <c r="G53" s="9">
        <f t="shared" si="3"/>
        <v>0</v>
      </c>
    </row>
    <row r="54" spans="1:7">
      <c r="A54" s="10" t="s">
        <v>58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f t="shared" si="3"/>
        <v>0</v>
      </c>
    </row>
    <row r="55" spans="1:7">
      <c r="A55" s="10" t="s">
        <v>59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f t="shared" si="3"/>
        <v>0</v>
      </c>
    </row>
    <row r="56" spans="1:7">
      <c r="A56" s="10" t="s">
        <v>60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f t="shared" si="3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3"/>
        <v>0</v>
      </c>
    </row>
    <row r="58" spans="1:7">
      <c r="A58" s="10" t="s">
        <v>62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f t="shared" si="3"/>
        <v>0</v>
      </c>
    </row>
    <row r="59" spans="1:7">
      <c r="A59" s="10" t="s">
        <v>63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f t="shared" si="3"/>
        <v>0</v>
      </c>
    </row>
    <row r="60" spans="1:7">
      <c r="A60" s="10" t="s">
        <v>64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f t="shared" si="3"/>
        <v>0</v>
      </c>
    </row>
    <row r="61" spans="1:7">
      <c r="A61" s="10" t="s">
        <v>65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f t="shared" si="3"/>
        <v>0</v>
      </c>
    </row>
    <row r="62" spans="1:7">
      <c r="A62" s="10" t="s">
        <v>66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f t="shared" si="3"/>
        <v>0</v>
      </c>
    </row>
    <row r="63" spans="1:7">
      <c r="A63" s="10" t="s">
        <v>67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f t="shared" si="3"/>
        <v>0</v>
      </c>
    </row>
    <row r="64" spans="1:7">
      <c r="A64" s="10" t="s">
        <v>68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f t="shared" si="3"/>
        <v>0</v>
      </c>
    </row>
    <row r="65" spans="1:7">
      <c r="A65" s="10" t="s">
        <v>69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f t="shared" si="3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3"/>
        <v>0</v>
      </c>
    </row>
    <row r="67" spans="1:7">
      <c r="A67" s="10" t="s">
        <v>71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f t="shared" si="3"/>
        <v>0</v>
      </c>
    </row>
    <row r="68" spans="1:7">
      <c r="A68" s="10" t="s">
        <v>72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f t="shared" si="3"/>
        <v>0</v>
      </c>
    </row>
    <row r="69" spans="1:7">
      <c r="A69" s="10" t="s">
        <v>73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f t="shared" si="3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3"/>
        <v>0</v>
      </c>
    </row>
    <row r="71" spans="1:7">
      <c r="A71" s="10" t="s">
        <v>75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f t="shared" ref="G71:G77" si="11">D71-E71</f>
        <v>0</v>
      </c>
    </row>
    <row r="72" spans="1:7">
      <c r="A72" s="10" t="s">
        <v>76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f t="shared" si="11"/>
        <v>0</v>
      </c>
    </row>
    <row r="73" spans="1:7">
      <c r="A73" s="10" t="s">
        <v>77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f t="shared" si="11"/>
        <v>0</v>
      </c>
    </row>
    <row r="74" spans="1:7">
      <c r="A74" s="10" t="s">
        <v>78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f t="shared" si="11"/>
        <v>0</v>
      </c>
    </row>
    <row r="75" spans="1:7">
      <c r="A75" s="10" t="s">
        <v>79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f t="shared" si="11"/>
        <v>0</v>
      </c>
    </row>
    <row r="76" spans="1:7">
      <c r="A76" s="10" t="s">
        <v>80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f t="shared" si="11"/>
        <v>0</v>
      </c>
    </row>
    <row r="77" spans="1:7">
      <c r="A77" s="10" t="s">
        <v>81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14649889.002000004</v>
      </c>
      <c r="C79" s="13">
        <f t="shared" ref="C79:G79" si="12">C80+C88+C98+C108+C118+C128+C132+C141+C145</f>
        <v>234595.34</v>
      </c>
      <c r="D79" s="13">
        <f t="shared" si="12"/>
        <v>14415293.666000001</v>
      </c>
      <c r="E79" s="13">
        <f t="shared" si="12"/>
        <v>4329011.5199999996</v>
      </c>
      <c r="F79" s="13">
        <f t="shared" si="12"/>
        <v>4563606.8599999994</v>
      </c>
      <c r="G79" s="13">
        <f t="shared" si="12"/>
        <v>-14258625.75</v>
      </c>
    </row>
    <row r="80" spans="1:7">
      <c r="A80" s="14" t="s">
        <v>9</v>
      </c>
      <c r="B80" s="13">
        <f>SUM(B81:B87)</f>
        <v>12139044.002000004</v>
      </c>
      <c r="C80" s="13">
        <f t="shared" ref="C80:G80" si="13">SUM(C81:C87)</f>
        <v>232971.34</v>
      </c>
      <c r="D80" s="13">
        <f t="shared" si="13"/>
        <v>11906072.666000001</v>
      </c>
      <c r="E80" s="13">
        <f t="shared" si="13"/>
        <v>3225367.6</v>
      </c>
      <c r="F80" s="13">
        <f t="shared" si="13"/>
        <v>3458338.94</v>
      </c>
      <c r="G80" s="13">
        <f t="shared" si="13"/>
        <v>-11906072.67</v>
      </c>
    </row>
    <row r="81" spans="1:7">
      <c r="A81" s="15" t="s">
        <v>10</v>
      </c>
      <c r="B81" s="16">
        <v>7337532.286000004</v>
      </c>
      <c r="C81" s="16">
        <v>232971.34</v>
      </c>
      <c r="D81" s="16">
        <v>7104560.9500000002</v>
      </c>
      <c r="E81" s="16">
        <v>3225367.6</v>
      </c>
      <c r="F81" s="16">
        <v>3458338.94</v>
      </c>
      <c r="G81" s="16">
        <v>-7104560.9500000002</v>
      </c>
    </row>
    <row r="82" spans="1:7">
      <c r="A82" s="15" t="s">
        <v>11</v>
      </c>
      <c r="B82" s="16">
        <v>1355877.6</v>
      </c>
      <c r="C82" s="16">
        <v>0</v>
      </c>
      <c r="D82" s="16">
        <v>1355877.6</v>
      </c>
      <c r="E82" s="16">
        <v>0</v>
      </c>
      <c r="F82" s="16">
        <v>0</v>
      </c>
      <c r="G82" s="16">
        <v>-1355877.6</v>
      </c>
    </row>
    <row r="83" spans="1:7">
      <c r="A83" s="15" t="s">
        <v>12</v>
      </c>
      <c r="B83" s="16">
        <v>1250851.1859999998</v>
      </c>
      <c r="C83" s="16">
        <v>0</v>
      </c>
      <c r="D83" s="16">
        <v>1250851.1859999998</v>
      </c>
      <c r="E83" s="16">
        <v>0</v>
      </c>
      <c r="F83" s="16">
        <v>0</v>
      </c>
      <c r="G83" s="16">
        <v>-1250851.19</v>
      </c>
    </row>
    <row r="84" spans="1:7">
      <c r="A84" s="15" t="s">
        <v>13</v>
      </c>
      <c r="B84" s="16">
        <v>1849408.26</v>
      </c>
      <c r="C84" s="16">
        <v>0</v>
      </c>
      <c r="D84" s="16">
        <v>1849408.26</v>
      </c>
      <c r="E84" s="16">
        <v>0</v>
      </c>
      <c r="F84" s="16">
        <v>0</v>
      </c>
      <c r="G84" s="16">
        <f>F84-D84</f>
        <v>-1849408.26</v>
      </c>
    </row>
    <row r="85" spans="1:7">
      <c r="A85" s="15" t="s">
        <v>14</v>
      </c>
      <c r="B85" s="16">
        <v>345374.67000000016</v>
      </c>
      <c r="C85" s="16">
        <v>0</v>
      </c>
      <c r="D85" s="16">
        <v>345374.67000000016</v>
      </c>
      <c r="E85" s="16">
        <v>0</v>
      </c>
      <c r="F85" s="16">
        <v>0</v>
      </c>
      <c r="G85" s="16">
        <f t="shared" ref="G85:G87" si="14">F85-D85</f>
        <v>-345374.67000000016</v>
      </c>
    </row>
    <row r="86" spans="1:7">
      <c r="A86" s="15" t="s">
        <v>15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f t="shared" si="14"/>
        <v>0</v>
      </c>
    </row>
    <row r="87" spans="1:7">
      <c r="A87" s="15" t="s">
        <v>16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f t="shared" si="14"/>
        <v>0</v>
      </c>
    </row>
    <row r="88" spans="1:7">
      <c r="A88" s="14" t="s">
        <v>17</v>
      </c>
      <c r="B88" s="13">
        <f>SUM(B89:B97)</f>
        <v>615000</v>
      </c>
      <c r="C88" s="13">
        <f t="shared" ref="C88:G88" si="15">SUM(C89:C97)</f>
        <v>0</v>
      </c>
      <c r="D88" s="13">
        <f t="shared" si="15"/>
        <v>615000</v>
      </c>
      <c r="E88" s="13">
        <f t="shared" si="15"/>
        <v>136515.74</v>
      </c>
      <c r="F88" s="13">
        <f t="shared" si="15"/>
        <v>136515.74</v>
      </c>
      <c r="G88" s="13">
        <f t="shared" si="15"/>
        <v>-478484.26</v>
      </c>
    </row>
    <row r="89" spans="1:7">
      <c r="A89" s="15" t="s">
        <v>18</v>
      </c>
      <c r="B89" s="16">
        <v>88000</v>
      </c>
      <c r="C89" s="16">
        <v>0</v>
      </c>
      <c r="D89" s="16">
        <v>88000</v>
      </c>
      <c r="E89" s="16">
        <v>136515.74</v>
      </c>
      <c r="F89" s="16">
        <v>136515.74</v>
      </c>
      <c r="G89" s="16">
        <f>F89-D89</f>
        <v>48515.739999999991</v>
      </c>
    </row>
    <row r="90" spans="1:7">
      <c r="A90" s="15" t="s">
        <v>19</v>
      </c>
      <c r="B90" s="16">
        <v>12000</v>
      </c>
      <c r="C90" s="16">
        <v>0</v>
      </c>
      <c r="D90" s="16">
        <v>12000</v>
      </c>
      <c r="E90" s="16">
        <v>0</v>
      </c>
      <c r="F90" s="16">
        <v>0</v>
      </c>
      <c r="G90" s="16">
        <f t="shared" ref="G90:G107" si="16">F90-D90</f>
        <v>-12000</v>
      </c>
    </row>
    <row r="91" spans="1:7">
      <c r="A91" s="15" t="s">
        <v>20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f t="shared" si="16"/>
        <v>0</v>
      </c>
    </row>
    <row r="92" spans="1:7">
      <c r="A92" s="15" t="s">
        <v>21</v>
      </c>
      <c r="B92" s="16">
        <v>72000</v>
      </c>
      <c r="C92" s="16">
        <v>0</v>
      </c>
      <c r="D92" s="16">
        <v>72000</v>
      </c>
      <c r="E92" s="16">
        <v>0</v>
      </c>
      <c r="F92" s="16">
        <v>0</v>
      </c>
      <c r="G92" s="16">
        <f t="shared" si="16"/>
        <v>-72000</v>
      </c>
    </row>
    <row r="93" spans="1:7">
      <c r="A93" s="15" t="s">
        <v>22</v>
      </c>
      <c r="B93" s="16">
        <v>5000</v>
      </c>
      <c r="C93" s="16">
        <v>0</v>
      </c>
      <c r="D93" s="16">
        <v>5000</v>
      </c>
      <c r="E93" s="16">
        <v>0</v>
      </c>
      <c r="F93" s="16">
        <v>0</v>
      </c>
      <c r="G93" s="16">
        <f t="shared" si="16"/>
        <v>-5000</v>
      </c>
    </row>
    <row r="94" spans="1:7">
      <c r="A94" s="15" t="s">
        <v>23</v>
      </c>
      <c r="B94" s="16">
        <v>400000</v>
      </c>
      <c r="C94" s="16">
        <v>0</v>
      </c>
      <c r="D94" s="16">
        <v>400000</v>
      </c>
      <c r="E94" s="16">
        <v>0</v>
      </c>
      <c r="F94" s="16">
        <v>0</v>
      </c>
      <c r="G94" s="16">
        <f t="shared" si="16"/>
        <v>-400000</v>
      </c>
    </row>
    <row r="95" spans="1:7">
      <c r="A95" s="15" t="s">
        <v>24</v>
      </c>
      <c r="B95" s="16">
        <v>15000</v>
      </c>
      <c r="C95" s="16">
        <v>0</v>
      </c>
      <c r="D95" s="16">
        <v>15000</v>
      </c>
      <c r="E95" s="16">
        <v>0</v>
      </c>
      <c r="F95" s="16">
        <v>0</v>
      </c>
      <c r="G95" s="16">
        <f t="shared" si="16"/>
        <v>-15000</v>
      </c>
    </row>
    <row r="96" spans="1:7">
      <c r="A96" s="15" t="s">
        <v>25</v>
      </c>
      <c r="B96" s="16">
        <v>0</v>
      </c>
      <c r="C96" s="16">
        <v>0</v>
      </c>
      <c r="D96" s="16">
        <v>0</v>
      </c>
      <c r="E96" s="16">
        <v>0</v>
      </c>
      <c r="F96" s="16">
        <v>0</v>
      </c>
      <c r="G96" s="16">
        <f t="shared" si="16"/>
        <v>0</v>
      </c>
    </row>
    <row r="97" spans="1:7">
      <c r="A97" s="15" t="s">
        <v>26</v>
      </c>
      <c r="B97" s="16">
        <v>23000</v>
      </c>
      <c r="C97" s="16">
        <v>0</v>
      </c>
      <c r="D97" s="16">
        <v>23000</v>
      </c>
      <c r="E97" s="16">
        <v>0</v>
      </c>
      <c r="F97" s="16">
        <v>0</v>
      </c>
      <c r="G97" s="16">
        <f t="shared" si="16"/>
        <v>-23000</v>
      </c>
    </row>
    <row r="98" spans="1:7">
      <c r="A98" s="14" t="s">
        <v>27</v>
      </c>
      <c r="B98" s="13">
        <f>SUM(B99:B107)</f>
        <v>1895845</v>
      </c>
      <c r="C98" s="13">
        <v>1624</v>
      </c>
      <c r="D98" s="13">
        <v>1894221</v>
      </c>
      <c r="E98" s="13">
        <f t="shared" ref="C98:G98" si="17">SUM(E99:E107)</f>
        <v>967128.18</v>
      </c>
      <c r="F98" s="13">
        <f t="shared" si="17"/>
        <v>968752.18</v>
      </c>
      <c r="G98" s="13">
        <f t="shared" si="17"/>
        <v>-1874068.8199999998</v>
      </c>
    </row>
    <row r="99" spans="1:7">
      <c r="A99" s="15" t="s">
        <v>28</v>
      </c>
      <c r="B99" s="16">
        <v>143845</v>
      </c>
      <c r="C99" s="16">
        <v>0</v>
      </c>
      <c r="D99" s="16">
        <v>143845</v>
      </c>
      <c r="E99" s="16">
        <v>0</v>
      </c>
      <c r="F99" s="16">
        <v>0</v>
      </c>
      <c r="G99" s="16">
        <f t="shared" si="16"/>
        <v>-143845</v>
      </c>
    </row>
    <row r="100" spans="1:7">
      <c r="A100" s="15" t="s">
        <v>29</v>
      </c>
      <c r="B100" s="16">
        <v>22000</v>
      </c>
      <c r="C100" s="16">
        <v>0</v>
      </c>
      <c r="D100" s="16">
        <v>22000</v>
      </c>
      <c r="E100" s="16">
        <v>0</v>
      </c>
      <c r="F100" s="16">
        <v>0</v>
      </c>
      <c r="G100" s="16">
        <f t="shared" si="16"/>
        <v>-22000</v>
      </c>
    </row>
    <row r="101" spans="1:7">
      <c r="A101" s="15" t="s">
        <v>30</v>
      </c>
      <c r="B101" s="16">
        <v>34000</v>
      </c>
      <c r="C101" s="16">
        <v>0</v>
      </c>
      <c r="D101" s="16">
        <v>34000</v>
      </c>
      <c r="E101" s="16">
        <v>0</v>
      </c>
      <c r="F101" s="16">
        <v>0</v>
      </c>
      <c r="G101" s="16">
        <f t="shared" si="16"/>
        <v>-34000</v>
      </c>
    </row>
    <row r="102" spans="1:7">
      <c r="A102" s="15" t="s">
        <v>31</v>
      </c>
      <c r="B102" s="16">
        <v>90000</v>
      </c>
      <c r="C102" s="16">
        <v>1400</v>
      </c>
      <c r="D102" s="16">
        <v>88600</v>
      </c>
      <c r="E102" s="16">
        <v>0</v>
      </c>
      <c r="F102" s="16">
        <v>0</v>
      </c>
      <c r="G102" s="16">
        <f t="shared" si="16"/>
        <v>-88600</v>
      </c>
    </row>
    <row r="103" spans="1:7">
      <c r="A103" s="15" t="s">
        <v>32</v>
      </c>
      <c r="B103" s="16">
        <v>258000</v>
      </c>
      <c r="C103" s="16">
        <v>100000</v>
      </c>
      <c r="D103" s="16">
        <v>158000</v>
      </c>
      <c r="E103" s="16">
        <v>0</v>
      </c>
      <c r="F103" s="16">
        <v>0</v>
      </c>
      <c r="G103" s="16">
        <f t="shared" si="16"/>
        <v>-158000</v>
      </c>
    </row>
    <row r="104" spans="1:7">
      <c r="A104" s="15" t="s">
        <v>33</v>
      </c>
      <c r="B104" s="16">
        <v>35000</v>
      </c>
      <c r="C104" s="16">
        <v>0</v>
      </c>
      <c r="D104" s="16">
        <v>35000</v>
      </c>
      <c r="E104" s="16">
        <v>0</v>
      </c>
      <c r="F104" s="16">
        <v>0</v>
      </c>
      <c r="G104" s="16">
        <f t="shared" si="16"/>
        <v>-35000</v>
      </c>
    </row>
    <row r="105" spans="1:7">
      <c r="A105" s="15" t="s">
        <v>34</v>
      </c>
      <c r="B105" s="16">
        <v>60000</v>
      </c>
      <c r="C105" s="16">
        <v>0</v>
      </c>
      <c r="D105" s="16">
        <v>60000</v>
      </c>
      <c r="E105" s="16">
        <v>0</v>
      </c>
      <c r="F105" s="16">
        <v>0</v>
      </c>
      <c r="G105" s="16">
        <f t="shared" si="16"/>
        <v>-60000</v>
      </c>
    </row>
    <row r="106" spans="1:7">
      <c r="A106" s="15" t="s">
        <v>35</v>
      </c>
      <c r="B106" s="16">
        <v>1050000</v>
      </c>
      <c r="C106" s="16">
        <v>1050000</v>
      </c>
      <c r="D106" s="16">
        <v>2100000</v>
      </c>
      <c r="E106" s="16">
        <v>0</v>
      </c>
      <c r="F106" s="16">
        <v>0</v>
      </c>
      <c r="G106" s="16">
        <f t="shared" si="16"/>
        <v>-2100000</v>
      </c>
    </row>
    <row r="107" spans="1:7">
      <c r="A107" s="15" t="s">
        <v>36</v>
      </c>
      <c r="B107" s="16">
        <v>203000</v>
      </c>
      <c r="C107" s="16">
        <v>1624</v>
      </c>
      <c r="D107" s="16">
        <v>201376</v>
      </c>
      <c r="E107" s="16">
        <v>967128.18</v>
      </c>
      <c r="F107" s="16">
        <v>968752.18</v>
      </c>
      <c r="G107" s="16">
        <f t="shared" si="16"/>
        <v>767376.18</v>
      </c>
    </row>
    <row r="108" spans="1:7">
      <c r="A108" s="14" t="s">
        <v>37</v>
      </c>
      <c r="B108" s="13">
        <f>SUM(B109:B117)</f>
        <v>0</v>
      </c>
      <c r="C108" s="13">
        <f t="shared" ref="C108:F108" si="18">SUM(C109:C117)</f>
        <v>0</v>
      </c>
      <c r="D108" s="13">
        <f t="shared" si="18"/>
        <v>0</v>
      </c>
      <c r="E108" s="13">
        <f t="shared" si="18"/>
        <v>0</v>
      </c>
      <c r="F108" s="13">
        <f t="shared" si="18"/>
        <v>0</v>
      </c>
      <c r="G108" s="13">
        <f t="shared" ref="G108:G144" si="19">D108-E108</f>
        <v>0</v>
      </c>
    </row>
    <row r="109" spans="1:7">
      <c r="A109" s="15" t="s">
        <v>38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f t="shared" si="19"/>
        <v>0</v>
      </c>
    </row>
    <row r="110" spans="1:7">
      <c r="A110" s="15" t="s">
        <v>39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f t="shared" si="19"/>
        <v>0</v>
      </c>
    </row>
    <row r="111" spans="1:7">
      <c r="A111" s="15" t="s">
        <v>40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f t="shared" si="19"/>
        <v>0</v>
      </c>
    </row>
    <row r="112" spans="1:7">
      <c r="A112" s="15" t="s">
        <v>41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f t="shared" si="19"/>
        <v>0</v>
      </c>
    </row>
    <row r="113" spans="1:7">
      <c r="A113" s="15" t="s">
        <v>42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f t="shared" si="19"/>
        <v>0</v>
      </c>
    </row>
    <row r="114" spans="1:7">
      <c r="A114" s="15" t="s">
        <v>43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f t="shared" si="19"/>
        <v>0</v>
      </c>
    </row>
    <row r="115" spans="1:7">
      <c r="A115" s="15" t="s">
        <v>44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 t="shared" si="19"/>
        <v>0</v>
      </c>
    </row>
    <row r="116" spans="1:7">
      <c r="A116" s="15" t="s">
        <v>45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si="19"/>
        <v>0</v>
      </c>
    </row>
    <row r="117" spans="1:7">
      <c r="A117" s="15" t="s">
        <v>46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19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20">SUM(C119:C127)</f>
        <v>0</v>
      </c>
      <c r="D118" s="13">
        <f t="shared" si="20"/>
        <v>0</v>
      </c>
      <c r="E118" s="13">
        <f t="shared" si="20"/>
        <v>0</v>
      </c>
      <c r="F118" s="13">
        <f t="shared" si="20"/>
        <v>0</v>
      </c>
      <c r="G118" s="13">
        <f t="shared" si="19"/>
        <v>0</v>
      </c>
    </row>
    <row r="119" spans="1:7">
      <c r="A119" s="15" t="s">
        <v>48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f t="shared" si="19"/>
        <v>0</v>
      </c>
    </row>
    <row r="120" spans="1:7">
      <c r="A120" s="15" t="s">
        <v>49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f t="shared" si="19"/>
        <v>0</v>
      </c>
    </row>
    <row r="121" spans="1:7">
      <c r="A121" s="15" t="s">
        <v>50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19"/>
        <v>0</v>
      </c>
    </row>
    <row r="122" spans="1:7">
      <c r="A122" s="15" t="s">
        <v>51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f t="shared" si="19"/>
        <v>0</v>
      </c>
    </row>
    <row r="123" spans="1:7">
      <c r="A123" s="15" t="s">
        <v>52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f t="shared" si="19"/>
        <v>0</v>
      </c>
    </row>
    <row r="124" spans="1:7">
      <c r="A124" s="15" t="s">
        <v>53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f t="shared" si="19"/>
        <v>0</v>
      </c>
    </row>
    <row r="125" spans="1:7">
      <c r="A125" s="15" t="s">
        <v>54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 t="shared" si="19"/>
        <v>0</v>
      </c>
    </row>
    <row r="126" spans="1:7">
      <c r="A126" s="15" t="s">
        <v>55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si="19"/>
        <v>0</v>
      </c>
    </row>
    <row r="127" spans="1:7">
      <c r="A127" s="15" t="s">
        <v>56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f t="shared" si="19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21">SUM(C129:C131)</f>
        <v>0</v>
      </c>
      <c r="D128" s="13">
        <f t="shared" si="21"/>
        <v>0</v>
      </c>
      <c r="E128" s="13">
        <f t="shared" si="21"/>
        <v>0</v>
      </c>
      <c r="F128" s="13">
        <f t="shared" si="21"/>
        <v>0</v>
      </c>
      <c r="G128" s="13">
        <f t="shared" si="19"/>
        <v>0</v>
      </c>
    </row>
    <row r="129" spans="1:7">
      <c r="A129" s="15" t="s">
        <v>58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f t="shared" si="19"/>
        <v>0</v>
      </c>
    </row>
    <row r="130" spans="1:7">
      <c r="A130" s="15" t="s">
        <v>59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f t="shared" si="19"/>
        <v>0</v>
      </c>
    </row>
    <row r="131" spans="1:7">
      <c r="A131" s="15" t="s">
        <v>60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19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2">SUM(C133:C140)</f>
        <v>0</v>
      </c>
      <c r="D132" s="13">
        <f t="shared" si="22"/>
        <v>0</v>
      </c>
      <c r="E132" s="13">
        <f t="shared" si="22"/>
        <v>0</v>
      </c>
      <c r="F132" s="13">
        <f t="shared" si="22"/>
        <v>0</v>
      </c>
      <c r="G132" s="13">
        <f t="shared" si="19"/>
        <v>0</v>
      </c>
    </row>
    <row r="133" spans="1:7">
      <c r="A133" s="15" t="s">
        <v>62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f t="shared" si="19"/>
        <v>0</v>
      </c>
    </row>
    <row r="134" spans="1:7">
      <c r="A134" s="15" t="s">
        <v>63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f t="shared" si="19"/>
        <v>0</v>
      </c>
    </row>
    <row r="135" spans="1:7">
      <c r="A135" s="15" t="s">
        <v>64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f t="shared" si="19"/>
        <v>0</v>
      </c>
    </row>
    <row r="136" spans="1:7">
      <c r="A136" s="15" t="s">
        <v>65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f t="shared" si="19"/>
        <v>0</v>
      </c>
    </row>
    <row r="137" spans="1:7">
      <c r="A137" s="15" t="s">
        <v>66</v>
      </c>
      <c r="B137" s="16">
        <v>0</v>
      </c>
      <c r="C137" s="16">
        <v>0</v>
      </c>
      <c r="D137" s="16">
        <v>0</v>
      </c>
      <c r="E137" s="16">
        <v>0</v>
      </c>
      <c r="F137" s="16">
        <v>0</v>
      </c>
      <c r="G137" s="16">
        <f t="shared" si="19"/>
        <v>0</v>
      </c>
    </row>
    <row r="138" spans="1:7">
      <c r="A138" s="15" t="s">
        <v>67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 t="shared" si="19"/>
        <v>0</v>
      </c>
    </row>
    <row r="139" spans="1:7">
      <c r="A139" s="15" t="s">
        <v>68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si="19"/>
        <v>0</v>
      </c>
    </row>
    <row r="140" spans="1:7">
      <c r="A140" s="15" t="s">
        <v>69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f t="shared" si="19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3">SUM(C142:C144)</f>
        <v>0</v>
      </c>
      <c r="D141" s="13">
        <f t="shared" si="23"/>
        <v>0</v>
      </c>
      <c r="E141" s="13">
        <f t="shared" si="23"/>
        <v>0</v>
      </c>
      <c r="F141" s="13">
        <f t="shared" si="23"/>
        <v>0</v>
      </c>
      <c r="G141" s="13">
        <f t="shared" si="19"/>
        <v>0</v>
      </c>
    </row>
    <row r="142" spans="1:7">
      <c r="A142" s="15" t="s">
        <v>71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19"/>
        <v>0</v>
      </c>
    </row>
    <row r="143" spans="1:7">
      <c r="A143" s="15" t="s">
        <v>72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f t="shared" si="19"/>
        <v>0</v>
      </c>
    </row>
    <row r="144" spans="1:7">
      <c r="A144" s="15" t="s">
        <v>73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f t="shared" si="19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4">SUM(C146:C152)</f>
        <v>0</v>
      </c>
      <c r="D145" s="13">
        <f t="shared" si="24"/>
        <v>0</v>
      </c>
      <c r="E145" s="13">
        <f t="shared" si="24"/>
        <v>0</v>
      </c>
      <c r="F145" s="13">
        <f t="shared" si="24"/>
        <v>0</v>
      </c>
      <c r="G145" s="13">
        <f t="shared" ref="G145:G152" si="25">D145-E145</f>
        <v>0</v>
      </c>
    </row>
    <row r="146" spans="1:7">
      <c r="A146" s="15" t="s">
        <v>75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f t="shared" si="25"/>
        <v>0</v>
      </c>
    </row>
    <row r="147" spans="1:7">
      <c r="A147" s="15" t="s">
        <v>76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f t="shared" si="25"/>
        <v>0</v>
      </c>
    </row>
    <row r="148" spans="1:7">
      <c r="A148" s="15" t="s">
        <v>77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f t="shared" si="25"/>
        <v>0</v>
      </c>
    </row>
    <row r="149" spans="1:7">
      <c r="A149" s="15" t="s">
        <v>78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f t="shared" si="25"/>
        <v>0</v>
      </c>
    </row>
    <row r="150" spans="1:7">
      <c r="A150" s="15" t="s">
        <v>79</v>
      </c>
      <c r="B150" s="16">
        <v>0</v>
      </c>
      <c r="C150" s="16">
        <v>0</v>
      </c>
      <c r="D150" s="16">
        <v>0</v>
      </c>
      <c r="E150" s="16">
        <v>0</v>
      </c>
      <c r="F150" s="16">
        <v>0</v>
      </c>
      <c r="G150" s="16">
        <f t="shared" si="25"/>
        <v>0</v>
      </c>
    </row>
    <row r="151" spans="1:7">
      <c r="A151" s="15" t="s">
        <v>80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f t="shared" si="25"/>
        <v>0</v>
      </c>
    </row>
    <row r="152" spans="1:7">
      <c r="A152" s="15" t="s">
        <v>81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f t="shared" si="25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14649889.002000004</v>
      </c>
      <c r="C154" s="13">
        <f t="shared" ref="C154:G154" si="26">C4+C79</f>
        <v>234595.34</v>
      </c>
      <c r="D154" s="13">
        <f t="shared" si="26"/>
        <v>14415293.666000001</v>
      </c>
      <c r="E154" s="13">
        <f t="shared" si="26"/>
        <v>4329011.5199999996</v>
      </c>
      <c r="F154" s="13">
        <f t="shared" si="26"/>
        <v>4563606.8599999994</v>
      </c>
      <c r="G154" s="13">
        <f t="shared" si="26"/>
        <v>-14258625.75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  <row r="157" spans="1:7">
      <c r="A157" s="46" t="s">
        <v>149</v>
      </c>
    </row>
    <row r="162" spans="1:1" ht="33.75">
      <c r="A162" s="47" t="s">
        <v>152</v>
      </c>
    </row>
    <row r="163" spans="1:1" ht="15">
      <c r="A163" s="45"/>
    </row>
  </sheetData>
  <mergeCells count="2">
    <mergeCell ref="A1:G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activeCell="F17" sqref="F17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52" t="s">
        <v>153</v>
      </c>
      <c r="B1" s="53"/>
      <c r="C1" s="53"/>
      <c r="D1" s="53"/>
      <c r="E1" s="53"/>
      <c r="F1" s="53"/>
      <c r="G1" s="54"/>
    </row>
    <row r="2" spans="1:7">
      <c r="A2" s="20"/>
      <c r="B2" s="55" t="s">
        <v>0</v>
      </c>
      <c r="C2" s="55"/>
      <c r="D2" s="55"/>
      <c r="E2" s="55"/>
      <c r="F2" s="55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SUM(B6:B13)</f>
        <v>0</v>
      </c>
      <c r="C5" s="13">
        <f t="shared" ref="C5:G5" si="0">SUM(C6:C13)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</row>
    <row r="6" spans="1:7">
      <c r="A6" s="26" t="s">
        <v>90</v>
      </c>
      <c r="B6" s="16"/>
      <c r="C6" s="16"/>
      <c r="D6" s="16"/>
      <c r="E6" s="16"/>
      <c r="F6" s="16"/>
      <c r="G6" s="16"/>
    </row>
    <row r="7" spans="1:7">
      <c r="A7" s="26" t="s">
        <v>91</v>
      </c>
      <c r="B7" s="16"/>
      <c r="C7" s="16"/>
      <c r="D7" s="16"/>
      <c r="E7" s="16"/>
      <c r="F7" s="16"/>
      <c r="G7" s="16">
        <f t="shared" ref="G7:G13" si="1">D7-E7</f>
        <v>0</v>
      </c>
    </row>
    <row r="8" spans="1:7">
      <c r="A8" s="26" t="s">
        <v>92</v>
      </c>
      <c r="B8" s="16"/>
      <c r="C8" s="16"/>
      <c r="D8" s="16"/>
      <c r="E8" s="16"/>
      <c r="F8" s="16"/>
      <c r="G8" s="16">
        <f t="shared" si="1"/>
        <v>0</v>
      </c>
    </row>
    <row r="9" spans="1:7">
      <c r="A9" s="26" t="s">
        <v>93</v>
      </c>
      <c r="B9" s="16"/>
      <c r="C9" s="16"/>
      <c r="D9" s="16"/>
      <c r="E9" s="16"/>
      <c r="F9" s="16"/>
      <c r="G9" s="16">
        <f t="shared" si="1"/>
        <v>0</v>
      </c>
    </row>
    <row r="10" spans="1:7">
      <c r="A10" s="26" t="s">
        <v>94</v>
      </c>
      <c r="B10" s="16"/>
      <c r="C10" s="16"/>
      <c r="D10" s="16"/>
      <c r="E10" s="16"/>
      <c r="F10" s="16"/>
      <c r="G10" s="16">
        <f t="shared" si="1"/>
        <v>0</v>
      </c>
    </row>
    <row r="11" spans="1:7">
      <c r="A11" s="26" t="s">
        <v>95</v>
      </c>
      <c r="B11" s="16"/>
      <c r="C11" s="16"/>
      <c r="D11" s="16"/>
      <c r="E11" s="16"/>
      <c r="F11" s="16"/>
      <c r="G11" s="16">
        <f t="shared" si="1"/>
        <v>0</v>
      </c>
    </row>
    <row r="12" spans="1:7">
      <c r="A12" s="26" t="s">
        <v>96</v>
      </c>
      <c r="B12" s="16"/>
      <c r="C12" s="16"/>
      <c r="D12" s="16"/>
      <c r="E12" s="16"/>
      <c r="F12" s="16"/>
      <c r="G12" s="16">
        <f t="shared" si="1"/>
        <v>0</v>
      </c>
    </row>
    <row r="13" spans="1:7">
      <c r="A13" s="26" t="s">
        <v>97</v>
      </c>
      <c r="B13" s="16"/>
      <c r="C13" s="16"/>
      <c r="D13" s="16"/>
      <c r="E13" s="16"/>
      <c r="F13" s="16"/>
      <c r="G13" s="16">
        <f t="shared" si="1"/>
        <v>0</v>
      </c>
    </row>
    <row r="14" spans="1:7" ht="5.0999999999999996" customHeight="1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14649889.002000004</v>
      </c>
      <c r="C16" s="13">
        <f>SUM(C17:C24)</f>
        <v>1150000</v>
      </c>
      <c r="D16" s="13">
        <f>SUM(D17:D24)</f>
        <v>15799889.002000004</v>
      </c>
      <c r="E16" s="13">
        <f>SUM(E17:E24)</f>
        <v>234595.34</v>
      </c>
      <c r="F16" s="13">
        <f>SUM(F18:F24)</f>
        <v>0</v>
      </c>
      <c r="G16" s="13">
        <f>SUM(G17:G24)</f>
        <v>-15565293.66</v>
      </c>
    </row>
    <row r="17" spans="1:7">
      <c r="A17" s="26" t="s">
        <v>90</v>
      </c>
      <c r="B17" s="16">
        <v>14649889.002000004</v>
      </c>
      <c r="C17" s="16">
        <v>1150000</v>
      </c>
      <c r="D17" s="16">
        <v>15799889.002000004</v>
      </c>
      <c r="E17" s="16">
        <v>234595.34</v>
      </c>
      <c r="G17" s="16">
        <v>-15565293.66</v>
      </c>
    </row>
    <row r="18" spans="1:7">
      <c r="A18" s="26" t="s">
        <v>91</v>
      </c>
      <c r="B18" s="16"/>
      <c r="C18" s="16"/>
      <c r="D18" s="16"/>
      <c r="E18" s="16"/>
      <c r="F18" s="16"/>
      <c r="G18" s="16">
        <f t="shared" ref="G18:G24" si="2">D18-E18</f>
        <v>0</v>
      </c>
    </row>
    <row r="19" spans="1:7">
      <c r="A19" s="26" t="s">
        <v>92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26" t="s">
        <v>93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26" t="s">
        <v>94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26" t="s">
        <v>95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26" t="s">
        <v>96</v>
      </c>
      <c r="B23" s="16"/>
      <c r="C23" s="16"/>
      <c r="D23" s="16"/>
      <c r="E23" s="16"/>
      <c r="F23" s="16"/>
      <c r="G23" s="16">
        <f t="shared" si="2"/>
        <v>0</v>
      </c>
    </row>
    <row r="24" spans="1:7">
      <c r="A24" s="26" t="s">
        <v>97</v>
      </c>
      <c r="B24" s="16"/>
      <c r="C24" s="16"/>
      <c r="D24" s="16"/>
      <c r="E24" s="16"/>
      <c r="F24" s="16"/>
      <c r="G24" s="16">
        <f t="shared" si="2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>B5+B16</f>
        <v>14649889.002000004</v>
      </c>
      <c r="C26" s="13">
        <f t="shared" ref="C26:G26" si="3">C5+C16</f>
        <v>1150000</v>
      </c>
      <c r="D26" s="13">
        <f t="shared" si="3"/>
        <v>15799889.002000004</v>
      </c>
      <c r="E26" s="13">
        <f t="shared" si="3"/>
        <v>234595.34</v>
      </c>
      <c r="F26" s="13">
        <f t="shared" si="3"/>
        <v>0</v>
      </c>
      <c r="G26" s="13">
        <f t="shared" si="3"/>
        <v>-15565293.66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"/>
  <sheetViews>
    <sheetView workbookViewId="0">
      <selection activeCell="E20" sqref="E20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52" t="s">
        <v>151</v>
      </c>
      <c r="B1" s="56"/>
      <c r="C1" s="56"/>
      <c r="D1" s="56"/>
      <c r="E1" s="56"/>
      <c r="F1" s="56"/>
      <c r="G1" s="57"/>
    </row>
    <row r="2" spans="1:7" ht="12" customHeight="1">
      <c r="A2" s="30"/>
      <c r="B2" s="55" t="s">
        <v>0</v>
      </c>
      <c r="C2" s="55"/>
      <c r="D2" s="55"/>
      <c r="E2" s="55"/>
      <c r="F2" s="55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14649889.002000004</v>
      </c>
      <c r="C5" s="13">
        <f t="shared" ref="C5:G5" si="0">C6+C16+C25+C36</f>
        <v>1150000</v>
      </c>
      <c r="D5" s="13">
        <f t="shared" si="0"/>
        <v>15799889.002000004</v>
      </c>
      <c r="E5" s="13">
        <f t="shared" si="0"/>
        <v>234595.34</v>
      </c>
      <c r="F5" s="13">
        <f t="shared" si="0"/>
        <v>234595.34</v>
      </c>
      <c r="G5" s="13">
        <f t="shared" si="0"/>
        <v>15565293.662000004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14649889.002000004</v>
      </c>
      <c r="C16" s="13">
        <f t="shared" ref="C16:F16" si="3">SUM(C17:C23)</f>
        <v>1150000</v>
      </c>
      <c r="D16" s="13">
        <f t="shared" si="3"/>
        <v>15799889.002000004</v>
      </c>
      <c r="E16" s="13">
        <f t="shared" si="3"/>
        <v>234595.34</v>
      </c>
      <c r="F16" s="13">
        <f t="shared" si="3"/>
        <v>234595.34</v>
      </c>
      <c r="G16" s="13">
        <f t="shared" si="2"/>
        <v>15565293.662000004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/>
      <c r="C18" s="16"/>
      <c r="D18" s="16"/>
      <c r="E18" s="16"/>
      <c r="F18" s="16"/>
      <c r="G18" s="16">
        <f t="shared" si="2"/>
        <v>0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>
        <v>14649889.002000004</v>
      </c>
      <c r="C20" s="16">
        <v>1150000</v>
      </c>
      <c r="D20" s="16">
        <v>15799889.002000004</v>
      </c>
      <c r="E20" s="16">
        <v>234595.34</v>
      </c>
      <c r="F20" s="16">
        <v>234595.34</v>
      </c>
      <c r="G20" s="16">
        <v>-13902353.422000002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14649889.002000004</v>
      </c>
      <c r="C79" s="13">
        <f t="shared" ref="C79:G79" si="12">C5+C42</f>
        <v>1150000</v>
      </c>
      <c r="D79" s="13">
        <f t="shared" si="12"/>
        <v>15799889.002000004</v>
      </c>
      <c r="E79" s="13">
        <f t="shared" si="12"/>
        <v>234595.34</v>
      </c>
      <c r="F79" s="13">
        <f t="shared" si="12"/>
        <v>234595.34</v>
      </c>
      <c r="G79" s="13">
        <f t="shared" si="12"/>
        <v>15565293.662000004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topLeftCell="A10" workbookViewId="0">
      <selection activeCell="G36" sqref="G36"/>
    </sheetView>
  </sheetViews>
  <sheetFormatPr baseColWidth="10" defaultRowHeight="11.25"/>
  <cols>
    <col min="1" max="1" width="56.83203125" style="19" customWidth="1"/>
    <col min="2" max="7" width="16.83203125" style="19" customWidth="1"/>
    <col min="8" max="16384" width="12" style="19"/>
  </cols>
  <sheetData>
    <row r="1" spans="1:7" ht="56.1" customHeight="1">
      <c r="A1" s="52" t="s">
        <v>150</v>
      </c>
      <c r="B1" s="56"/>
      <c r="C1" s="56"/>
      <c r="D1" s="56"/>
      <c r="E1" s="56"/>
      <c r="F1" s="56"/>
      <c r="G1" s="57"/>
    </row>
    <row r="2" spans="1:7">
      <c r="A2" s="30"/>
      <c r="B2" s="55" t="s">
        <v>0</v>
      </c>
      <c r="C2" s="55"/>
      <c r="D2" s="55"/>
      <c r="E2" s="55"/>
      <c r="F2" s="55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12139044.002000004</v>
      </c>
      <c r="C4" s="39">
        <f t="shared" ref="C4:G4" si="0">C5+C6+C7+C10+C11+C14</f>
        <v>0</v>
      </c>
      <c r="D4" s="39">
        <f t="shared" si="0"/>
        <v>12139044.002000004</v>
      </c>
      <c r="E4" s="39">
        <f t="shared" si="0"/>
        <v>232971.34</v>
      </c>
      <c r="F4" s="39">
        <f t="shared" si="0"/>
        <v>232971.34</v>
      </c>
      <c r="G4" s="39">
        <f t="shared" si="0"/>
        <v>-11906073</v>
      </c>
    </row>
    <row r="5" spans="1:7">
      <c r="A5" s="40" t="s">
        <v>136</v>
      </c>
      <c r="B5" s="13">
        <v>12139044.002000004</v>
      </c>
      <c r="C5" s="13">
        <v>0</v>
      </c>
      <c r="D5" s="13">
        <v>12139044.002000004</v>
      </c>
      <c r="E5" s="13">
        <v>232971.34</v>
      </c>
      <c r="F5" s="13">
        <v>232971.34</v>
      </c>
      <c r="G5" s="13">
        <v>-11906073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12139044.002000004</v>
      </c>
      <c r="C27" s="13">
        <f t="shared" ref="C27:G27" si="8">C4+C16</f>
        <v>0</v>
      </c>
      <c r="D27" s="13">
        <f t="shared" si="8"/>
        <v>12139044.002000004</v>
      </c>
      <c r="E27" s="13">
        <f t="shared" si="8"/>
        <v>232971.34</v>
      </c>
      <c r="F27" s="13">
        <f t="shared" si="8"/>
        <v>232971.34</v>
      </c>
      <c r="G27" s="13">
        <f t="shared" si="8"/>
        <v>-11906073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dcterms:created xsi:type="dcterms:W3CDTF">2017-01-11T17:22:36Z</dcterms:created>
  <dcterms:modified xsi:type="dcterms:W3CDTF">2018-03-06T06:42:40Z</dcterms:modified>
</cp:coreProperties>
</file>